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RSTY WORK\"/>
    </mc:Choice>
  </mc:AlternateContent>
  <bookViews>
    <workbookView xWindow="0" yWindow="0" windowWidth="20490" windowHeight="7650" activeTab="3"/>
  </bookViews>
  <sheets>
    <sheet name="April 2022" sheetId="52" r:id="rId1"/>
    <sheet name="May 2022" sheetId="54" r:id="rId2"/>
    <sheet name="June 2022" sheetId="55" r:id="rId3"/>
    <sheet name="July 2022" sheetId="56" r:id="rId4"/>
    <sheet name="August 2022" sheetId="57" r:id="rId5"/>
    <sheet name="September 2022" sheetId="58" r:id="rId6"/>
    <sheet name="October 2022" sheetId="59" r:id="rId7"/>
    <sheet name="November 2022" sheetId="60" r:id="rId8"/>
    <sheet name="December 2022" sheetId="61" r:id="rId9"/>
    <sheet name="January 2023" sheetId="62" r:id="rId10"/>
    <sheet name="February 2023" sheetId="63" r:id="rId11"/>
    <sheet name="March 2023" sheetId="64" r:id="rId12"/>
    <sheet name="Financial Year 2022-23" sheetId="53" r:id="rId13"/>
    <sheet name="VAT Reclaim 2022-23" sheetId="20" r:id="rId14"/>
  </sheets>
  <calcPr calcId="162913"/>
</workbook>
</file>

<file path=xl/calcChain.xml><?xml version="1.0" encoding="utf-8"?>
<calcChain xmlns="http://schemas.openxmlformats.org/spreadsheetml/2006/main">
  <c r="D80" i="53" l="1"/>
  <c r="B44" i="53" l="1"/>
  <c r="E14" i="53"/>
  <c r="B14" i="53"/>
  <c r="B42" i="64"/>
  <c r="B39" i="64"/>
  <c r="B40" i="64" s="1"/>
  <c r="B43" i="64" s="1"/>
  <c r="C30" i="64"/>
  <c r="H27" i="64" s="1"/>
  <c r="B30" i="64"/>
  <c r="I28" i="64"/>
  <c r="G28" i="64"/>
  <c r="I27" i="64"/>
  <c r="I11" i="64"/>
  <c r="H11" i="64"/>
  <c r="G11" i="64"/>
  <c r="H28" i="64" l="1"/>
  <c r="J26" i="64"/>
  <c r="J27" i="64" s="1"/>
  <c r="B42" i="63"/>
  <c r="B39" i="63"/>
  <c r="B40" i="63" s="1"/>
  <c r="B43" i="63" s="1"/>
  <c r="C30" i="63"/>
  <c r="H27" i="63" s="1"/>
  <c r="B30" i="63"/>
  <c r="I28" i="63"/>
  <c r="G28" i="63"/>
  <c r="I27" i="63"/>
  <c r="I11" i="63"/>
  <c r="H11" i="63"/>
  <c r="G11" i="63"/>
  <c r="B42" i="62"/>
  <c r="B39" i="62"/>
  <c r="B40" i="62" s="1"/>
  <c r="D30" i="62"/>
  <c r="C30" i="62"/>
  <c r="H27" i="62" s="1"/>
  <c r="H28" i="62" s="1"/>
  <c r="B30" i="62"/>
  <c r="I28" i="62"/>
  <c r="G28" i="62"/>
  <c r="I27" i="62"/>
  <c r="I11" i="62"/>
  <c r="H11" i="62"/>
  <c r="G11" i="62"/>
  <c r="H28" i="63" l="1"/>
  <c r="J26" i="63"/>
  <c r="J27" i="63" s="1"/>
  <c r="B43" i="62"/>
  <c r="J26" i="62"/>
  <c r="J27" i="62" s="1"/>
  <c r="B41" i="61"/>
  <c r="B38" i="61"/>
  <c r="B39" i="61" s="1"/>
  <c r="B42" i="61" s="1"/>
  <c r="D29" i="61"/>
  <c r="C29" i="61"/>
  <c r="B29" i="61"/>
  <c r="I28" i="61"/>
  <c r="G28" i="61"/>
  <c r="I27" i="61"/>
  <c r="H27" i="61"/>
  <c r="H28" i="61" s="1"/>
  <c r="I11" i="61"/>
  <c r="H11" i="61"/>
  <c r="G11" i="61"/>
  <c r="B41" i="60"/>
  <c r="B38" i="60"/>
  <c r="B39" i="60" s="1"/>
  <c r="B42" i="60" s="1"/>
  <c r="D29" i="60"/>
  <c r="C29" i="60"/>
  <c r="H27" i="60" s="1"/>
  <c r="B29" i="60"/>
  <c r="I28" i="60"/>
  <c r="G28" i="60"/>
  <c r="I27" i="60"/>
  <c r="I11" i="60"/>
  <c r="H11" i="60"/>
  <c r="G11" i="60"/>
  <c r="J26" i="61" l="1"/>
  <c r="J27" i="61" s="1"/>
  <c r="H28" i="60"/>
  <c r="J26" i="60"/>
  <c r="J27" i="60" s="1"/>
  <c r="B41" i="59"/>
  <c r="B38" i="59"/>
  <c r="B39" i="59" s="1"/>
  <c r="B42" i="59" s="1"/>
  <c r="D29" i="59"/>
  <c r="C29" i="59"/>
  <c r="B29" i="59"/>
  <c r="I27" i="59"/>
  <c r="G27" i="59"/>
  <c r="J26" i="59"/>
  <c r="J27" i="59" s="1"/>
  <c r="I26" i="59"/>
  <c r="H26" i="59"/>
  <c r="H27" i="59" s="1"/>
  <c r="I10" i="59"/>
  <c r="H10" i="59"/>
  <c r="G10" i="59"/>
  <c r="B41" i="58" l="1"/>
  <c r="B38" i="58"/>
  <c r="B39" i="58" s="1"/>
  <c r="D29" i="58"/>
  <c r="C29" i="58"/>
  <c r="H26" i="58" s="1"/>
  <c r="B29" i="58"/>
  <c r="I27" i="58"/>
  <c r="G27" i="58"/>
  <c r="I26" i="58"/>
  <c r="I10" i="58"/>
  <c r="H10" i="58"/>
  <c r="G10" i="58"/>
  <c r="B42" i="58" l="1"/>
  <c r="H27" i="58"/>
  <c r="J26" i="58"/>
  <c r="J27" i="58" s="1"/>
  <c r="B41" i="57"/>
  <c r="B38" i="57"/>
  <c r="B39" i="57" s="1"/>
  <c r="B42" i="57" s="1"/>
  <c r="D29" i="57"/>
  <c r="C29" i="57"/>
  <c r="H26" i="57" s="1"/>
  <c r="B29" i="57"/>
  <c r="I27" i="57"/>
  <c r="G27" i="57"/>
  <c r="I26" i="57"/>
  <c r="I10" i="57"/>
  <c r="H10" i="57"/>
  <c r="G10" i="57"/>
  <c r="B41" i="56"/>
  <c r="B38" i="56"/>
  <c r="B39" i="56" s="1"/>
  <c r="D29" i="56"/>
  <c r="C29" i="56"/>
  <c r="H26" i="56" s="1"/>
  <c r="H27" i="56" s="1"/>
  <c r="B29" i="56"/>
  <c r="I27" i="56"/>
  <c r="G27" i="56"/>
  <c r="I26" i="56"/>
  <c r="I10" i="56"/>
  <c r="H10" i="56"/>
  <c r="G10" i="56"/>
  <c r="H27" i="57" l="1"/>
  <c r="J26" i="57"/>
  <c r="J27" i="57" s="1"/>
  <c r="J26" i="56"/>
  <c r="J27" i="56" s="1"/>
  <c r="B42" i="56"/>
  <c r="B40" i="55"/>
  <c r="B37" i="55"/>
  <c r="B38" i="55" s="1"/>
  <c r="B41" i="55" s="1"/>
  <c r="D28" i="55"/>
  <c r="C28" i="55"/>
  <c r="H26" i="55" s="1"/>
  <c r="B28" i="55"/>
  <c r="I27" i="55"/>
  <c r="G27" i="55"/>
  <c r="I26" i="55"/>
  <c r="I10" i="55"/>
  <c r="H10" i="55"/>
  <c r="G10" i="55"/>
  <c r="B40" i="54"/>
  <c r="B37" i="54"/>
  <c r="B38" i="54" s="1"/>
  <c r="B41" i="54" s="1"/>
  <c r="D28" i="54"/>
  <c r="C28" i="54"/>
  <c r="B28" i="54"/>
  <c r="I27" i="54"/>
  <c r="G27" i="54"/>
  <c r="I26" i="54"/>
  <c r="J26" i="54" s="1"/>
  <c r="J27" i="54" s="1"/>
  <c r="H26" i="54"/>
  <c r="H27" i="54" s="1"/>
  <c r="I10" i="54"/>
  <c r="H10" i="54"/>
  <c r="G10" i="54"/>
  <c r="E44" i="53"/>
  <c r="D109" i="53"/>
  <c r="I27" i="52"/>
  <c r="G27" i="52"/>
  <c r="I26" i="52"/>
  <c r="B40" i="52"/>
  <c r="B37" i="52"/>
  <c r="B38" i="52" s="1"/>
  <c r="D28" i="52"/>
  <c r="C28" i="52"/>
  <c r="H26" i="52" s="1"/>
  <c r="J26" i="52" s="1"/>
  <c r="J27" i="52" s="1"/>
  <c r="B28" i="52"/>
  <c r="I10" i="52"/>
  <c r="H10" i="52"/>
  <c r="G10" i="52"/>
  <c r="H27" i="55" l="1"/>
  <c r="J26" i="55"/>
  <c r="J27" i="55" s="1"/>
  <c r="B41" i="52"/>
  <c r="H27" i="52"/>
</calcChain>
</file>

<file path=xl/sharedStrings.xml><?xml version="1.0" encoding="utf-8"?>
<sst xmlns="http://schemas.openxmlformats.org/spreadsheetml/2006/main" count="885" uniqueCount="204">
  <si>
    <t>EXPENDITURE £</t>
  </si>
  <si>
    <t>Clerk’s Salary</t>
  </si>
  <si>
    <t>Administration Expenses</t>
  </si>
  <si>
    <t>Insurance</t>
  </si>
  <si>
    <t>Subscription to HALC</t>
  </si>
  <si>
    <t>- - Wootton (BDBC)</t>
  </si>
  <si>
    <t>Maintenance of Cricket Pitch</t>
  </si>
  <si>
    <t>S137 Payments</t>
  </si>
  <si>
    <t>Village Hall Fees</t>
  </si>
  <si>
    <t>Play Areas</t>
  </si>
  <si>
    <t>Repairs and maintenance to play areas</t>
  </si>
  <si>
    <t>Web site development against NALC Grant</t>
  </si>
  <si>
    <t>VAT</t>
  </si>
  <si>
    <t>Total Expenditure</t>
  </si>
  <si>
    <t>Budget</t>
  </si>
  <si>
    <t xml:space="preserve">Actual </t>
  </si>
  <si>
    <t>INCOME</t>
  </si>
  <si>
    <t>Precept</t>
  </si>
  <si>
    <t>Grants:</t>
  </si>
  <si>
    <t xml:space="preserve">Budget </t>
  </si>
  <si>
    <t>Actual</t>
  </si>
  <si>
    <t xml:space="preserve">Audit: Internal        </t>
  </si>
  <si>
    <t>Vat</t>
  </si>
  <si>
    <t>Cash at Bank</t>
  </si>
  <si>
    <r>
      <t xml:space="preserve">  </t>
    </r>
    <r>
      <rPr>
        <sz val="12"/>
        <color theme="1"/>
        <rFont val="Calibri"/>
        <family val="2"/>
        <scheme val="minor"/>
      </rPr>
      <t xml:space="preserve">Income for period </t>
    </r>
  </si>
  <si>
    <t xml:space="preserve">Less:  </t>
  </si>
  <si>
    <r>
      <t xml:space="preserve">    </t>
    </r>
    <r>
      <rPr>
        <sz val="12"/>
        <color theme="1"/>
        <rFont val="Calibri"/>
        <family val="2"/>
        <scheme val="minor"/>
      </rPr>
      <t>Expenditure for period incl VAT</t>
    </r>
  </si>
  <si>
    <t>Total</t>
  </si>
  <si>
    <t>The movements in the reserves during the year were as follows</t>
  </si>
  <si>
    <t>Reserves</t>
  </si>
  <si>
    <t>General</t>
  </si>
  <si>
    <t>Opening</t>
  </si>
  <si>
    <t>£</t>
  </si>
  <si>
    <t>Transfer from</t>
  </si>
  <si>
    <t>Transfer to</t>
  </si>
  <si>
    <t>Closing</t>
  </si>
  <si>
    <t>Basingstoke and Deane Loan Account</t>
  </si>
  <si>
    <t>Date</t>
  </si>
  <si>
    <t>Invoice number</t>
  </si>
  <si>
    <t>Company</t>
  </si>
  <si>
    <t>Service</t>
  </si>
  <si>
    <t>Total Amount</t>
  </si>
  <si>
    <t>VAT Amount</t>
  </si>
  <si>
    <t>VAT Number</t>
  </si>
  <si>
    <t>VAT Reclaim</t>
  </si>
  <si>
    <t>TOTAL</t>
  </si>
  <si>
    <t>Donation to North Wessex Downs Landscape Trust</t>
  </si>
  <si>
    <t>Hosted email addresses/domain name Vision ICT</t>
  </si>
  <si>
    <t>Ramsdell Drains / Culvert</t>
  </si>
  <si>
    <t>Ramsdell Defibrillator</t>
  </si>
  <si>
    <t>Invoice Addressed to</t>
  </si>
  <si>
    <t>31st March 2021</t>
  </si>
  <si>
    <t>WOOTTON ST LAWRENCE WITH RAMSDELL PARISH COUNCIL</t>
  </si>
  <si>
    <t>Grass Cutting  - Ramsdell</t>
  </si>
  <si>
    <t>West Heath Notice Board</t>
  </si>
  <si>
    <t>Consultancy fees for planning applications and NP Monitoring Review</t>
  </si>
  <si>
    <t>Play  Area Inpections</t>
  </si>
  <si>
    <t>Grant Applications</t>
  </si>
  <si>
    <t>Play area inspections</t>
  </si>
  <si>
    <t>Accounts and Audit Regulations 1996</t>
  </si>
  <si>
    <t>Previous Year</t>
  </si>
  <si>
    <t>Receipts</t>
  </si>
  <si>
    <t xml:space="preserve">Precept </t>
  </si>
  <si>
    <t>BDBC:  General</t>
  </si>
  <si>
    <t>Website Development</t>
  </si>
  <si>
    <t>Page 1</t>
  </si>
  <si>
    <t>Payments</t>
  </si>
  <si>
    <t>General administration including Clerk salary</t>
  </si>
  <si>
    <t>Hosted email addresses/domain name from Vision ICT</t>
  </si>
  <si>
    <t xml:space="preserve">HALC subscription  </t>
  </si>
  <si>
    <t>HPFA subscription</t>
  </si>
  <si>
    <t>Playing fields (grass cutting and cricket square)</t>
  </si>
  <si>
    <t xml:space="preserve">Insurance </t>
  </si>
  <si>
    <t xml:space="preserve">Village Hall hire  </t>
  </si>
  <si>
    <t xml:space="preserve">Internal Audit </t>
  </si>
  <si>
    <t>VAT paid</t>
  </si>
  <si>
    <t>Noticeboard for West Heath</t>
  </si>
  <si>
    <t>Page 2</t>
  </si>
  <si>
    <t>`</t>
  </si>
  <si>
    <t xml:space="preserve">    Add total receipts</t>
  </si>
  <si>
    <t xml:space="preserve">    Less payments</t>
  </si>
  <si>
    <t xml:space="preserve">    These funds are represented by</t>
  </si>
  <si>
    <t>Lloyds Bank a/c 0321705</t>
  </si>
  <si>
    <t>Basingstoke &amp; Deane Loan a/c</t>
  </si>
  <si>
    <t xml:space="preserve">    Net bank balances</t>
  </si>
  <si>
    <t>Signed:…………………………………</t>
  </si>
  <si>
    <t>………………………………….</t>
  </si>
  <si>
    <t xml:space="preserve">                      Chairman</t>
  </si>
  <si>
    <t>Responsible Financial Officer</t>
  </si>
  <si>
    <t>Date:  …………………………………</t>
  </si>
  <si>
    <t>Parish and Town Councils Accounts and Audit Regulations 1996 Supporting Statement/Notes</t>
  </si>
  <si>
    <t>Assets</t>
  </si>
  <si>
    <t>2 bus shelters * Note</t>
  </si>
  <si>
    <t>NIL</t>
  </si>
  <si>
    <t>Pavilion</t>
  </si>
  <si>
    <t>Playground equipment - Ramsdell</t>
  </si>
  <si>
    <t xml:space="preserve">                                          - Wootton St Lawrence</t>
  </si>
  <si>
    <t>Fingerpost</t>
  </si>
  <si>
    <t>2 wooden bench seats</t>
  </si>
  <si>
    <t>Red Telephone Box</t>
  </si>
  <si>
    <t xml:space="preserve">Office equipment </t>
  </si>
  <si>
    <t>Notice Board - Ramsdell</t>
  </si>
  <si>
    <t xml:space="preserve">                        – Wootton St Lawrence x 2</t>
  </si>
  <si>
    <t xml:space="preserve">*Note: The value of the bus shelters has been reduced to NIL as there is currently no bus service and when they </t>
  </si>
  <si>
    <t>reach the end of their life, they will not be replaced. Cost or valuation does not necessarily represent replacement cost.</t>
  </si>
  <si>
    <t>* Note: Two further laptops were purchased during 2020/21 for use by Parish Council members</t>
  </si>
  <si>
    <t>*</t>
  </si>
  <si>
    <t xml:space="preserve"> Borrowings</t>
  </si>
  <si>
    <t xml:space="preserve"> Leases</t>
  </si>
  <si>
    <t>Lessor: Oakley &amp; Deane PC.  Purpose: Playing Field.  Annual lease payable of £1 was waived.  Expiry Date 2095.</t>
  </si>
  <si>
    <t>Debts outstanding</t>
  </si>
  <si>
    <t>Tenancies</t>
  </si>
  <si>
    <t>During the year the council did not enter into any tenancies.</t>
  </si>
  <si>
    <t>Council as tenant</t>
  </si>
  <si>
    <t>The council did not become a new tenant during the year.</t>
  </si>
  <si>
    <t xml:space="preserve">                        – West Heath</t>
  </si>
  <si>
    <t>Wootton St Lawrence with Ramsdell Parish Council</t>
  </si>
  <si>
    <t>Grants</t>
  </si>
  <si>
    <t>Ramsdell Culvert / Drains</t>
  </si>
  <si>
    <t>Consultancy fees for planning applications and NP Review</t>
  </si>
  <si>
    <t>2022 / 23</t>
  </si>
  <si>
    <t>FINANCIAL POSITION AS AT 30th April 2022</t>
  </si>
  <si>
    <t>reserves AS AT 30th April 2022</t>
  </si>
  <si>
    <t>BANK RECONCILIATION AS AT 30th April 2022</t>
  </si>
  <si>
    <t>As at 30th April 2022</t>
  </si>
  <si>
    <t>FINANCIAL POSITION AS AT 1st June 2022</t>
  </si>
  <si>
    <t>reserves AS AT 1st June 2022</t>
  </si>
  <si>
    <t>BANK RECONCILIATION AS AT 1st June 2022</t>
  </si>
  <si>
    <t>As at 1st June 2022</t>
  </si>
  <si>
    <t>FINANCIAL POSITION AS AT 1st July 2022</t>
  </si>
  <si>
    <t>BANK RECONCILIATION AS AT 1st July 2022</t>
  </si>
  <si>
    <t>As at 1st July 2022</t>
  </si>
  <si>
    <t>reserves AS AT 1st July 2022</t>
  </si>
  <si>
    <t>FINANCIAL POSITION AS AT 1st August 2022</t>
  </si>
  <si>
    <t>BANK RECONCILIATION AS AT 1st August 2022</t>
  </si>
  <si>
    <t>reserves AS AT 1st August 2022</t>
  </si>
  <si>
    <t>As at 1st August 2022</t>
  </si>
  <si>
    <t>Wootton Residents Association</t>
  </si>
  <si>
    <t>FINANCIAL POSITION AS AT 1st September 2022</t>
  </si>
  <si>
    <t>BANK RECONCILIATION AS AT 1st September 2022</t>
  </si>
  <si>
    <t>FINANCIAL POSITION AS AT 30th September 2022</t>
  </si>
  <si>
    <t>BANK RECONCILIATION AS AT 30th September 2022</t>
  </si>
  <si>
    <t>reserves AS AT 30th September 2022</t>
  </si>
  <si>
    <t>reserves AS AT 1st September 2022</t>
  </si>
  <si>
    <t>FINANCIAL POSITION AS AT 1st November 2022</t>
  </si>
  <si>
    <t>reserves AS AT 1st November 2022</t>
  </si>
  <si>
    <t>BANK RECONCILIATION AS AT 1st November 2022</t>
  </si>
  <si>
    <t>FINANCIAL POSITION AS AT 30th November 2022</t>
  </si>
  <si>
    <t>BANK RECONCILIATION AS AT 30th November 2022</t>
  </si>
  <si>
    <t>reserves AS AT 30th November 2022</t>
  </si>
  <si>
    <t>As at 30th November 2022</t>
  </si>
  <si>
    <t>CIL Payment</t>
  </si>
  <si>
    <t>FINANCIAL POSITION AS AT 30th December 2022</t>
  </si>
  <si>
    <t>reserves AS AT 30th December 2022</t>
  </si>
  <si>
    <t>BANK RECONCILIATION AS AT 30th December 2022</t>
  </si>
  <si>
    <t>As at 30th December 2022</t>
  </si>
  <si>
    <t>FINANCIAL POSITION AS AT 1st February 2023</t>
  </si>
  <si>
    <t>reserves AS AT 1st February 2023</t>
  </si>
  <si>
    <t>31st March 2022</t>
  </si>
  <si>
    <t>BANK RECONCILIATION AS AT 1st February 2023</t>
  </si>
  <si>
    <t>As at 1st February 2023</t>
  </si>
  <si>
    <t>Ramsdell Bench</t>
  </si>
  <si>
    <t>FINANCIAL POSITION AS AT 1st March 2023</t>
  </si>
  <si>
    <t>reserves AS AT 1st March 2023</t>
  </si>
  <si>
    <t>BANK RECONCILIATION AS AT 1st March 2023</t>
  </si>
  <si>
    <t>As at 1st March 2023</t>
  </si>
  <si>
    <t>Grants (HCC Speed Monitor):</t>
  </si>
  <si>
    <t>FINANCIAL POSITION AS AT 31st March 2023</t>
  </si>
  <si>
    <t>BANK RECONCILIATION AS AT 31st March 2023</t>
  </si>
  <si>
    <t>As at 31st March 2023</t>
  </si>
  <si>
    <t>reserves AS AT 31st March 2023</t>
  </si>
  <si>
    <t>Summary of Receipts and Payments Account for the year ended 31 March 2023</t>
  </si>
  <si>
    <t xml:space="preserve"> attached to Receipts and Payments Account for the year ended 31st March 2023</t>
  </si>
  <si>
    <t>At close of business on 31st March 2023 there were no outstanding loans to the council</t>
  </si>
  <si>
    <t>At close of business on 31st March 2023 the following leases were in operation:</t>
  </si>
  <si>
    <t>At close of business on 31st March 2023 there were no outstanding debts to the council</t>
  </si>
  <si>
    <t>2022/23</t>
  </si>
  <si>
    <t>VAT Refund 2022/23</t>
  </si>
  <si>
    <t xml:space="preserve">    Balance b/f 1st April 2022</t>
  </si>
  <si>
    <t xml:space="preserve">    Balance as at 31st March 2023</t>
  </si>
  <si>
    <t>At 31st March 2023 assets were held at cost or valuation as follows:</t>
  </si>
  <si>
    <t>Wootton St Lawrence Parish Council</t>
  </si>
  <si>
    <t>Vision ICT</t>
  </si>
  <si>
    <t>Bennial fee for .gov.uk domain renewal July 2022 to June 2024</t>
  </si>
  <si>
    <t>GB785375777</t>
  </si>
  <si>
    <t>7 hosted email accounts July 2022 - June 2023</t>
  </si>
  <si>
    <t>Ramsell and Wootton Council</t>
  </si>
  <si>
    <t>RC Saunders Limited</t>
  </si>
  <si>
    <t>Lengthsman Task - Cleaning all village signs including pressure washer hire, labour and fuel</t>
  </si>
  <si>
    <t>GB362677037</t>
  </si>
  <si>
    <t>Website hosting and support for September 2022 to August 2023</t>
  </si>
  <si>
    <t>Haines Planning Consultancy Limited</t>
  </si>
  <si>
    <t>Researching and drafting response letter to B&amp;D Council for planning application</t>
  </si>
  <si>
    <t>Zurich Municipal</t>
  </si>
  <si>
    <t>Insurance Policy 01.10.22 - 30.09.23</t>
  </si>
  <si>
    <t>Website changes for Operation London Bridge &amp; OMB</t>
  </si>
  <si>
    <t>Ramsdell Parish Council</t>
  </si>
  <si>
    <t>Stuart Michael Associates</t>
  </si>
  <si>
    <t>Liaise with Geopoint for topo survey quote, leiaise with cornerstone for existing services quote</t>
  </si>
  <si>
    <t>Professional Services - Issue Cornerstone report to client, Review topo survey upon receipt, prepare initial culvert works design and issue sketch to client</t>
  </si>
  <si>
    <t>Kirsty Shaw</t>
  </si>
  <si>
    <t>Reformation Limited</t>
  </si>
  <si>
    <t>Cambridge teak garden bench 150cm / Garen Bench anchor kits for hard surfaces</t>
  </si>
  <si>
    <t>Preparation of appeal statement in respect of planning application / Review of AMR for Neighbourhood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</si>
</sst>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4" xfId="0" applyBorder="1"/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0" borderId="5" xfId="0" applyBorder="1"/>
    <xf numFmtId="0" fontId="0" fillId="0" borderId="11" xfId="0" applyBorder="1" applyAlignment="1">
      <alignment horizontal="right"/>
    </xf>
    <xf numFmtId="0" fontId="2" fillId="0" borderId="0" xfId="0" applyFont="1"/>
    <xf numFmtId="0" fontId="2" fillId="0" borderId="6" xfId="0" applyFont="1" applyBorder="1"/>
    <xf numFmtId="0" fontId="3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6" xfId="0" applyBorder="1"/>
    <xf numFmtId="0" fontId="2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0" fillId="0" borderId="13" xfId="0" applyBorder="1" applyAlignment="1">
      <alignment horizontal="right" wrapText="1"/>
    </xf>
    <xf numFmtId="0" fontId="0" fillId="0" borderId="13" xfId="0" applyBorder="1"/>
    <xf numFmtId="0" fontId="0" fillId="0" borderId="7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8" xfId="0" applyBorder="1"/>
    <xf numFmtId="0" fontId="0" fillId="0" borderId="0" xfId="0" applyBorder="1"/>
    <xf numFmtId="0" fontId="0" fillId="0" borderId="0" xfId="0" applyAlignment="1">
      <alignment wrapText="1"/>
    </xf>
    <xf numFmtId="0" fontId="3" fillId="0" borderId="17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0" fontId="0" fillId="0" borderId="0" xfId="0"/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2" fontId="6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/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2" fontId="9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/>
    <xf numFmtId="0" fontId="3" fillId="0" borderId="2" xfId="0" applyFont="1" applyFill="1" applyBorder="1" applyAlignment="1">
      <alignment horizontal="right" vertic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2"/>
  <sheetViews>
    <sheetView topLeftCell="A6" workbookViewId="0">
      <selection activeCell="B15" sqref="B15"/>
    </sheetView>
  </sheetViews>
  <sheetFormatPr defaultColWidth="9.140625" defaultRowHeight="15" x14ac:dyDescent="0.25"/>
  <cols>
    <col min="1" max="1" width="49.28515625" style="20" bestFit="1" customWidth="1"/>
    <col min="2" max="2" width="12" style="48" customWidth="1"/>
    <col min="3" max="4" width="10.7109375" style="48" customWidth="1"/>
    <col min="5" max="5" width="9.140625" style="48"/>
    <col min="6" max="6" width="44.85546875" style="20" customWidth="1"/>
    <col min="7" max="7" width="12.140625" style="48" customWidth="1"/>
    <col min="8" max="8" width="12.5703125" style="48" customWidth="1"/>
    <col min="9" max="9" width="10.42578125" style="48" customWidth="1"/>
    <col min="10" max="16384" width="9.140625" style="48"/>
  </cols>
  <sheetData>
    <row r="2" spans="1:9" ht="15.75" x14ac:dyDescent="0.25">
      <c r="C2" s="1" t="s">
        <v>52</v>
      </c>
    </row>
    <row r="3" spans="1:9" ht="15.75" x14ac:dyDescent="0.25">
      <c r="C3" s="1" t="s">
        <v>121</v>
      </c>
    </row>
    <row r="4" spans="1:9" ht="15.75" thickBot="1" x14ac:dyDescent="0.3"/>
    <row r="5" spans="1:9" ht="15.75" x14ac:dyDescent="0.25">
      <c r="A5" s="23" t="s">
        <v>0</v>
      </c>
      <c r="B5" s="24" t="s">
        <v>14</v>
      </c>
      <c r="C5" s="24" t="s">
        <v>15</v>
      </c>
      <c r="D5" s="25"/>
      <c r="F5" s="23" t="s">
        <v>16</v>
      </c>
      <c r="G5" s="33" t="s">
        <v>19</v>
      </c>
      <c r="H5" s="11" t="s">
        <v>20</v>
      </c>
      <c r="I5" s="25"/>
    </row>
    <row r="6" spans="1:9" ht="16.5" thickBot="1" x14ac:dyDescent="0.3">
      <c r="A6" s="26"/>
      <c r="B6" s="27" t="s">
        <v>120</v>
      </c>
      <c r="C6" s="27" t="s">
        <v>120</v>
      </c>
      <c r="D6" s="28" t="s">
        <v>12</v>
      </c>
      <c r="F6" s="26"/>
      <c r="G6" s="27" t="s">
        <v>120</v>
      </c>
      <c r="H6" s="3" t="s">
        <v>120</v>
      </c>
      <c r="I6" s="28" t="s">
        <v>12</v>
      </c>
    </row>
    <row r="7" spans="1:9" ht="15.75" x14ac:dyDescent="0.25">
      <c r="A7" s="29" t="s">
        <v>1</v>
      </c>
      <c r="B7" s="17">
        <v>1365</v>
      </c>
      <c r="C7" s="4"/>
      <c r="D7" s="4"/>
      <c r="F7" s="4" t="s">
        <v>17</v>
      </c>
      <c r="G7" s="4">
        <v>7476</v>
      </c>
      <c r="H7" s="4"/>
      <c r="I7" s="31"/>
    </row>
    <row r="8" spans="1:9" ht="15.75" x14ac:dyDescent="0.25">
      <c r="A8" s="29" t="s">
        <v>2</v>
      </c>
      <c r="B8" s="18">
        <v>150</v>
      </c>
      <c r="C8" s="5"/>
      <c r="D8" s="5"/>
      <c r="F8" s="6" t="s">
        <v>18</v>
      </c>
      <c r="G8" s="5"/>
      <c r="H8" s="5"/>
      <c r="I8" s="31"/>
    </row>
    <row r="9" spans="1:9" ht="16.5" thickBot="1" x14ac:dyDescent="0.3">
      <c r="A9" s="29" t="s">
        <v>3</v>
      </c>
      <c r="B9" s="18">
        <v>800</v>
      </c>
      <c r="C9" s="5"/>
      <c r="D9" s="5"/>
      <c r="F9" s="8" t="s">
        <v>22</v>
      </c>
      <c r="G9" s="9"/>
      <c r="I9" s="31"/>
    </row>
    <row r="10" spans="1:9" ht="16.5" thickBot="1" x14ac:dyDescent="0.3">
      <c r="A10" s="29" t="s">
        <v>4</v>
      </c>
      <c r="B10" s="18">
        <v>280.94</v>
      </c>
      <c r="C10" s="5"/>
      <c r="D10" s="5"/>
      <c r="F10" s="9"/>
      <c r="G10" s="34">
        <f>+SUM(G9:G9)</f>
        <v>0</v>
      </c>
      <c r="H10" s="35">
        <f>SUM(H7:H9)</f>
        <v>0</v>
      </c>
      <c r="I10" s="36">
        <f>SUM(I7:I9)</f>
        <v>0</v>
      </c>
    </row>
    <row r="11" spans="1:9" ht="15.75" x14ac:dyDescent="0.25">
      <c r="A11" s="29" t="s">
        <v>53</v>
      </c>
      <c r="B11" s="18">
        <v>1600</v>
      </c>
      <c r="C11" s="5"/>
      <c r="D11" s="5"/>
      <c r="F11" s="46"/>
      <c r="G11" s="47"/>
      <c r="H11" s="41"/>
      <c r="I11" s="41"/>
    </row>
    <row r="12" spans="1:9" ht="15.75" x14ac:dyDescent="0.25">
      <c r="A12" s="29" t="s">
        <v>5</v>
      </c>
      <c r="B12" s="18">
        <v>600</v>
      </c>
      <c r="C12" s="5"/>
      <c r="D12" s="5"/>
    </row>
    <row r="13" spans="1:9" ht="15.75" x14ac:dyDescent="0.25">
      <c r="A13" s="29" t="s">
        <v>7</v>
      </c>
      <c r="B13" s="18">
        <v>0</v>
      </c>
      <c r="C13" s="5"/>
      <c r="D13" s="5"/>
    </row>
    <row r="14" spans="1:9" ht="15.75" x14ac:dyDescent="0.25">
      <c r="A14" s="29" t="s">
        <v>8</v>
      </c>
      <c r="B14" s="18">
        <v>150</v>
      </c>
      <c r="C14" s="5"/>
      <c r="D14" s="5"/>
    </row>
    <row r="15" spans="1:9" ht="15.75" x14ac:dyDescent="0.25">
      <c r="A15" s="29" t="s">
        <v>21</v>
      </c>
      <c r="B15" s="18">
        <v>190</v>
      </c>
      <c r="C15" s="5"/>
      <c r="D15" s="5"/>
    </row>
    <row r="16" spans="1:9" ht="15.75" x14ac:dyDescent="0.25">
      <c r="A16" s="29" t="s">
        <v>48</v>
      </c>
      <c r="B16" s="18">
        <v>5000</v>
      </c>
      <c r="C16" s="5"/>
      <c r="D16" s="5"/>
    </row>
    <row r="17" spans="1:10" ht="17.25" customHeight="1" x14ac:dyDescent="0.25">
      <c r="A17" s="29" t="s">
        <v>46</v>
      </c>
      <c r="B17" s="44">
        <v>0</v>
      </c>
      <c r="C17" s="45"/>
      <c r="D17" s="43"/>
      <c r="H17" s="16"/>
    </row>
    <row r="18" spans="1:10" ht="15.75" x14ac:dyDescent="0.25">
      <c r="A18" s="29" t="s">
        <v>49</v>
      </c>
      <c r="B18" s="44">
        <v>250</v>
      </c>
      <c r="C18" s="45"/>
      <c r="D18" s="18"/>
    </row>
    <row r="19" spans="1:10" ht="19.5" customHeight="1" x14ac:dyDescent="0.25">
      <c r="A19" s="29" t="s">
        <v>54</v>
      </c>
      <c r="B19" s="44">
        <v>0</v>
      </c>
      <c r="C19" s="45"/>
      <c r="D19" s="18"/>
      <c r="F19" s="21" t="s">
        <v>122</v>
      </c>
    </row>
    <row r="20" spans="1:10" ht="15" customHeight="1" thickBot="1" x14ac:dyDescent="0.3">
      <c r="A20" s="29" t="s">
        <v>55</v>
      </c>
      <c r="B20" s="44">
        <v>500</v>
      </c>
      <c r="C20" s="45"/>
      <c r="D20" s="18"/>
      <c r="F20" s="10" t="s">
        <v>28</v>
      </c>
    </row>
    <row r="21" spans="1:10" ht="15" customHeight="1" x14ac:dyDescent="0.25">
      <c r="A21" s="29" t="s">
        <v>57</v>
      </c>
      <c r="B21" s="44">
        <v>6000</v>
      </c>
      <c r="C21" s="45"/>
      <c r="D21" s="18"/>
      <c r="F21" s="7"/>
      <c r="G21" s="15"/>
      <c r="H21" s="15"/>
      <c r="I21" s="15"/>
      <c r="J21" s="15"/>
    </row>
    <row r="22" spans="1:10" ht="15" customHeight="1" x14ac:dyDescent="0.25">
      <c r="A22" s="30" t="s">
        <v>9</v>
      </c>
      <c r="B22" s="38"/>
      <c r="C22" s="39"/>
      <c r="D22" s="31"/>
      <c r="F22" s="22" t="s">
        <v>29</v>
      </c>
      <c r="G22" s="14" t="s">
        <v>31</v>
      </c>
      <c r="H22" s="14" t="s">
        <v>33</v>
      </c>
      <c r="I22" s="14" t="s">
        <v>34</v>
      </c>
      <c r="J22" s="14" t="s">
        <v>35</v>
      </c>
    </row>
    <row r="23" spans="1:10" ht="15" customHeight="1" x14ac:dyDescent="0.25">
      <c r="A23" s="29" t="s">
        <v>10</v>
      </c>
      <c r="B23" s="18">
        <v>750</v>
      </c>
      <c r="C23" s="5"/>
      <c r="D23" s="5"/>
      <c r="F23" s="8"/>
      <c r="G23" s="14" t="s">
        <v>32</v>
      </c>
      <c r="H23" s="14" t="s">
        <v>32</v>
      </c>
      <c r="I23" s="14" t="s">
        <v>32</v>
      </c>
      <c r="J23" s="14" t="s">
        <v>32</v>
      </c>
    </row>
    <row r="24" spans="1:10" ht="18" customHeight="1" x14ac:dyDescent="0.25">
      <c r="A24" s="29" t="s">
        <v>56</v>
      </c>
      <c r="B24" s="18">
        <v>500</v>
      </c>
      <c r="C24" s="5"/>
      <c r="D24" s="5"/>
      <c r="F24" s="8"/>
      <c r="H24" s="8"/>
      <c r="I24" s="8"/>
      <c r="J24" s="8"/>
    </row>
    <row r="25" spans="1:10" ht="15.75" x14ac:dyDescent="0.25">
      <c r="A25" s="29" t="s">
        <v>11</v>
      </c>
      <c r="B25" s="18">
        <v>163.80000000000001</v>
      </c>
      <c r="C25" s="5"/>
      <c r="D25" s="5"/>
      <c r="F25" s="8" t="s">
        <v>36</v>
      </c>
      <c r="G25" s="48">
        <v>6777.32</v>
      </c>
      <c r="H25" s="8"/>
      <c r="I25" s="8"/>
      <c r="J25" s="8">
        <v>6777.32</v>
      </c>
    </row>
    <row r="26" spans="1:10" ht="16.5" thickBot="1" x14ac:dyDescent="0.3">
      <c r="A26" s="29" t="s">
        <v>47</v>
      </c>
      <c r="B26" s="18">
        <v>151.19999999999999</v>
      </c>
      <c r="C26" s="5"/>
      <c r="D26" s="5"/>
      <c r="F26" s="2" t="s">
        <v>30</v>
      </c>
      <c r="G26" s="12">
        <v>11389.3</v>
      </c>
      <c r="H26" s="37">
        <f>-C28</f>
        <v>0</v>
      </c>
      <c r="I26" s="2">
        <f>+SUM(H7:H9)</f>
        <v>0</v>
      </c>
      <c r="J26" s="2">
        <f>SUM(G26:I26)</f>
        <v>11389.3</v>
      </c>
    </row>
    <row r="27" spans="1:10" ht="16.5" thickBot="1" x14ac:dyDescent="0.3">
      <c r="A27" s="32" t="s">
        <v>12</v>
      </c>
      <c r="B27" s="18"/>
      <c r="C27" s="5"/>
      <c r="D27" s="5"/>
      <c r="G27" s="2">
        <f>+SUM(G24:G26)</f>
        <v>18166.62</v>
      </c>
      <c r="H27" s="2">
        <f>+SUM(H24:H26)</f>
        <v>0</v>
      </c>
      <c r="I27" s="2">
        <f>+SUM(H7:H9)</f>
        <v>0</v>
      </c>
      <c r="J27" s="40">
        <f>+SUM(J24:J26)</f>
        <v>18166.62</v>
      </c>
    </row>
    <row r="28" spans="1:10" ht="15.75" x14ac:dyDescent="0.25">
      <c r="A28" s="19" t="s">
        <v>13</v>
      </c>
      <c r="B28" s="37">
        <f>+SUM(B7:B27)</f>
        <v>18450.940000000002</v>
      </c>
      <c r="C28" s="37">
        <f>+SUM(C7:C27)</f>
        <v>0</v>
      </c>
      <c r="D28" s="37">
        <f>+SUM(D7:D27)</f>
        <v>0</v>
      </c>
    </row>
    <row r="29" spans="1:10" ht="15.75" x14ac:dyDescent="0.25">
      <c r="A29" s="19"/>
      <c r="B29" s="41"/>
      <c r="C29" s="41"/>
      <c r="D29" s="41"/>
    </row>
    <row r="30" spans="1:10" ht="15.75" x14ac:dyDescent="0.25">
      <c r="A30" s="19"/>
      <c r="B30" s="41"/>
      <c r="C30" s="41"/>
      <c r="D30" s="41"/>
    </row>
    <row r="31" spans="1:10" ht="15.75" x14ac:dyDescent="0.25">
      <c r="A31" s="19"/>
      <c r="B31" s="41"/>
      <c r="C31" s="41"/>
      <c r="D31" s="41"/>
    </row>
    <row r="33" spans="1:2" ht="15.75" x14ac:dyDescent="0.25">
      <c r="A33" s="87" t="s">
        <v>123</v>
      </c>
      <c r="B33" s="88"/>
    </row>
    <row r="34" spans="1:2" ht="15.75" x14ac:dyDescent="0.25">
      <c r="A34" s="19"/>
    </row>
    <row r="35" spans="1:2" ht="15.75" x14ac:dyDescent="0.25">
      <c r="A35" s="19" t="s">
        <v>23</v>
      </c>
    </row>
    <row r="36" spans="1:2" ht="15.75" x14ac:dyDescent="0.25">
      <c r="A36" s="19" t="s">
        <v>51</v>
      </c>
      <c r="B36" s="12">
        <v>11389.3</v>
      </c>
    </row>
    <row r="37" spans="1:2" ht="16.5" thickBot="1" x14ac:dyDescent="0.3">
      <c r="A37" s="19" t="s">
        <v>24</v>
      </c>
      <c r="B37" s="35">
        <f>SUM(H7:H9)</f>
        <v>0</v>
      </c>
    </row>
    <row r="38" spans="1:2" ht="15.75" x14ac:dyDescent="0.25">
      <c r="A38" s="19" t="s">
        <v>27</v>
      </c>
      <c r="B38" s="12">
        <f>+B36+B37</f>
        <v>11389.3</v>
      </c>
    </row>
    <row r="39" spans="1:2" ht="15.75" x14ac:dyDescent="0.25">
      <c r="A39" s="19" t="s">
        <v>25</v>
      </c>
    </row>
    <row r="40" spans="1:2" ht="15.75" x14ac:dyDescent="0.25">
      <c r="A40" s="19" t="s">
        <v>26</v>
      </c>
      <c r="B40" s="37">
        <f>+SUM(C7:C27)</f>
        <v>0</v>
      </c>
    </row>
    <row r="41" spans="1:2" ht="15.75" x14ac:dyDescent="0.25">
      <c r="A41" s="19" t="s">
        <v>124</v>
      </c>
      <c r="B41" s="13">
        <f>SUM(B38-B40)</f>
        <v>11389.3</v>
      </c>
    </row>
    <row r="42" spans="1:2" ht="15.75" x14ac:dyDescent="0.25">
      <c r="A42" s="19"/>
    </row>
  </sheetData>
  <mergeCells count="1">
    <mergeCell ref="A33:B33"/>
  </mergeCells>
  <pageMargins left="0.7" right="0.7" top="0.75" bottom="0.75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topLeftCell="A11" workbookViewId="0">
      <selection activeCell="D25" sqref="D25"/>
    </sheetView>
  </sheetViews>
  <sheetFormatPr defaultColWidth="9.140625" defaultRowHeight="15" x14ac:dyDescent="0.25"/>
  <cols>
    <col min="1" max="1" width="49.28515625" style="20" bestFit="1" customWidth="1"/>
    <col min="2" max="2" width="12" style="79" customWidth="1"/>
    <col min="3" max="4" width="10.7109375" style="79" customWidth="1"/>
    <col min="5" max="5" width="9.140625" style="79"/>
    <col min="6" max="6" width="44.85546875" style="20" customWidth="1"/>
    <col min="7" max="7" width="12.140625" style="79" customWidth="1"/>
    <col min="8" max="8" width="12.5703125" style="79" customWidth="1"/>
    <col min="9" max="9" width="10.42578125" style="79" customWidth="1"/>
    <col min="10" max="16384" width="9.140625" style="79"/>
  </cols>
  <sheetData>
    <row r="2" spans="1:9" ht="15.75" x14ac:dyDescent="0.25">
      <c r="C2" s="1" t="s">
        <v>52</v>
      </c>
    </row>
    <row r="3" spans="1:9" ht="15.75" x14ac:dyDescent="0.25">
      <c r="C3" s="1" t="s">
        <v>156</v>
      </c>
    </row>
    <row r="4" spans="1:9" ht="15.75" thickBot="1" x14ac:dyDescent="0.3"/>
    <row r="5" spans="1:9" ht="15.75" x14ac:dyDescent="0.25">
      <c r="A5" s="23" t="s">
        <v>0</v>
      </c>
      <c r="B5" s="24" t="s">
        <v>14</v>
      </c>
      <c r="C5" s="24" t="s">
        <v>15</v>
      </c>
      <c r="D5" s="25"/>
      <c r="F5" s="23" t="s">
        <v>16</v>
      </c>
      <c r="G5" s="33" t="s">
        <v>19</v>
      </c>
      <c r="H5" s="11" t="s">
        <v>20</v>
      </c>
      <c r="I5" s="25"/>
    </row>
    <row r="6" spans="1:9" ht="16.5" thickBot="1" x14ac:dyDescent="0.3">
      <c r="A6" s="26"/>
      <c r="B6" s="27" t="s">
        <v>120</v>
      </c>
      <c r="C6" s="27" t="s">
        <v>120</v>
      </c>
      <c r="D6" s="28" t="s">
        <v>12</v>
      </c>
      <c r="F6" s="26"/>
      <c r="G6" s="27" t="s">
        <v>120</v>
      </c>
      <c r="H6" s="3" t="s">
        <v>120</v>
      </c>
      <c r="I6" s="28" t="s">
        <v>12</v>
      </c>
    </row>
    <row r="7" spans="1:9" ht="15.75" x14ac:dyDescent="0.25">
      <c r="A7" s="29" t="s">
        <v>1</v>
      </c>
      <c r="B7" s="17">
        <v>1365</v>
      </c>
      <c r="C7" s="4">
        <v>1228.3900000000001</v>
      </c>
      <c r="D7" s="4"/>
      <c r="F7" s="4" t="s">
        <v>17</v>
      </c>
      <c r="G7" s="4">
        <v>7476</v>
      </c>
      <c r="H7" s="4">
        <v>10192.9</v>
      </c>
      <c r="I7" s="31"/>
    </row>
    <row r="8" spans="1:9" ht="15.75" x14ac:dyDescent="0.25">
      <c r="A8" s="29" t="s">
        <v>2</v>
      </c>
      <c r="B8" s="18">
        <v>150</v>
      </c>
      <c r="C8" s="5">
        <v>349.99</v>
      </c>
      <c r="D8" s="5"/>
      <c r="F8" s="5" t="s">
        <v>151</v>
      </c>
      <c r="G8" s="5"/>
      <c r="H8" s="5">
        <v>622.22</v>
      </c>
      <c r="I8" s="31"/>
    </row>
    <row r="9" spans="1:9" ht="15.75" x14ac:dyDescent="0.25">
      <c r="A9" s="29" t="s">
        <v>3</v>
      </c>
      <c r="B9" s="18">
        <v>800</v>
      </c>
      <c r="C9" s="5">
        <v>674.21</v>
      </c>
      <c r="D9" s="5"/>
      <c r="F9" s="6" t="s">
        <v>18</v>
      </c>
      <c r="G9" s="5"/>
      <c r="H9" s="5"/>
      <c r="I9" s="31"/>
    </row>
    <row r="10" spans="1:9" ht="16.5" thickBot="1" x14ac:dyDescent="0.3">
      <c r="A10" s="29" t="s">
        <v>4</v>
      </c>
      <c r="B10" s="18">
        <v>280.94</v>
      </c>
      <c r="C10" s="5">
        <v>282.55</v>
      </c>
      <c r="D10" s="5"/>
      <c r="F10" s="8" t="s">
        <v>22</v>
      </c>
      <c r="G10" s="9"/>
      <c r="I10" s="31"/>
    </row>
    <row r="11" spans="1:9" ht="16.5" thickBot="1" x14ac:dyDescent="0.3">
      <c r="A11" s="29" t="s">
        <v>53</v>
      </c>
      <c r="B11" s="18">
        <v>1600</v>
      </c>
      <c r="C11" s="5">
        <v>1600</v>
      </c>
      <c r="D11" s="5"/>
      <c r="F11" s="9"/>
      <c r="G11" s="34">
        <f>+SUM(G10:G10)</f>
        <v>0</v>
      </c>
      <c r="H11" s="35">
        <f>SUM(H7:H10)</f>
        <v>10815.119999999999</v>
      </c>
      <c r="I11" s="36">
        <f>SUM(I7:I10)</f>
        <v>0</v>
      </c>
    </row>
    <row r="12" spans="1:9" ht="15.75" x14ac:dyDescent="0.25">
      <c r="A12" s="29" t="s">
        <v>5</v>
      </c>
      <c r="B12" s="18">
        <v>600</v>
      </c>
      <c r="C12" s="5"/>
      <c r="D12" s="5"/>
      <c r="F12" s="46"/>
      <c r="G12" s="47"/>
      <c r="H12" s="41"/>
      <c r="I12" s="41"/>
    </row>
    <row r="13" spans="1:9" ht="15.75" x14ac:dyDescent="0.25">
      <c r="A13" s="29" t="s">
        <v>7</v>
      </c>
      <c r="B13" s="18">
        <v>0</v>
      </c>
      <c r="C13" s="5"/>
      <c r="D13" s="5"/>
    </row>
    <row r="14" spans="1:9" ht="15.75" x14ac:dyDescent="0.25">
      <c r="A14" s="29" t="s">
        <v>8</v>
      </c>
      <c r="B14" s="18">
        <v>150</v>
      </c>
      <c r="C14" s="5">
        <v>110</v>
      </c>
      <c r="D14" s="5"/>
    </row>
    <row r="15" spans="1:9" ht="15.75" x14ac:dyDescent="0.25">
      <c r="A15" s="29" t="s">
        <v>21</v>
      </c>
      <c r="B15" s="18">
        <v>190</v>
      </c>
      <c r="C15" s="5">
        <v>160</v>
      </c>
      <c r="D15" s="5"/>
    </row>
    <row r="16" spans="1:9" ht="15.75" x14ac:dyDescent="0.25">
      <c r="A16" s="29" t="s">
        <v>48</v>
      </c>
      <c r="B16" s="18">
        <v>5000</v>
      </c>
      <c r="C16" s="5">
        <v>1775.24</v>
      </c>
      <c r="D16" s="5"/>
    </row>
    <row r="17" spans="1:10" ht="17.25" customHeight="1" x14ac:dyDescent="0.25">
      <c r="A17" s="29" t="s">
        <v>46</v>
      </c>
      <c r="B17" s="44">
        <v>0</v>
      </c>
      <c r="C17" s="45"/>
      <c r="D17" s="43"/>
    </row>
    <row r="18" spans="1:10" ht="15.75" x14ac:dyDescent="0.25">
      <c r="A18" s="29" t="s">
        <v>49</v>
      </c>
      <c r="B18" s="44">
        <v>250</v>
      </c>
      <c r="C18" s="45"/>
      <c r="D18" s="18"/>
      <c r="H18" s="16"/>
    </row>
    <row r="19" spans="1:10" ht="19.5" customHeight="1" x14ac:dyDescent="0.25">
      <c r="A19" s="29" t="s">
        <v>54</v>
      </c>
      <c r="B19" s="44">
        <v>0</v>
      </c>
      <c r="C19" s="45"/>
      <c r="D19" s="18"/>
    </row>
    <row r="20" spans="1:10" ht="15" customHeight="1" thickBot="1" x14ac:dyDescent="0.3">
      <c r="A20" s="29" t="s">
        <v>55</v>
      </c>
      <c r="B20" s="44">
        <v>500</v>
      </c>
      <c r="C20" s="45">
        <v>420</v>
      </c>
      <c r="D20" s="18"/>
      <c r="F20" s="21" t="s">
        <v>157</v>
      </c>
    </row>
    <row r="21" spans="1:10" ht="15" customHeight="1" thickBot="1" x14ac:dyDescent="0.3">
      <c r="A21" s="29" t="s">
        <v>57</v>
      </c>
      <c r="B21" s="44">
        <v>6000</v>
      </c>
      <c r="C21" s="45">
        <v>5000</v>
      </c>
      <c r="D21" s="18"/>
      <c r="F21" s="10" t="s">
        <v>28</v>
      </c>
      <c r="J21" s="15"/>
    </row>
    <row r="22" spans="1:10" ht="15" customHeight="1" x14ac:dyDescent="0.25">
      <c r="A22" s="30" t="s">
        <v>9</v>
      </c>
      <c r="B22" s="38"/>
      <c r="C22" s="39"/>
      <c r="D22" s="31"/>
      <c r="F22" s="7"/>
      <c r="G22" s="15"/>
      <c r="H22" s="15"/>
      <c r="I22" s="15"/>
      <c r="J22" s="14" t="s">
        <v>35</v>
      </c>
    </row>
    <row r="23" spans="1:10" ht="15" customHeight="1" x14ac:dyDescent="0.25">
      <c r="A23" s="29" t="s">
        <v>10</v>
      </c>
      <c r="B23" s="18">
        <v>750</v>
      </c>
      <c r="C23" s="5"/>
      <c r="D23" s="5"/>
      <c r="F23" s="22" t="s">
        <v>29</v>
      </c>
      <c r="G23" s="14" t="s">
        <v>31</v>
      </c>
      <c r="H23" s="14" t="s">
        <v>33</v>
      </c>
      <c r="I23" s="14" t="s">
        <v>34</v>
      </c>
      <c r="J23" s="14" t="s">
        <v>32</v>
      </c>
    </row>
    <row r="24" spans="1:10" ht="18" customHeight="1" x14ac:dyDescent="0.25">
      <c r="A24" s="29" t="s">
        <v>56</v>
      </c>
      <c r="B24" s="18">
        <v>500</v>
      </c>
      <c r="C24" s="5"/>
      <c r="D24" s="5"/>
      <c r="F24" s="8"/>
      <c r="G24" s="14" t="s">
        <v>32</v>
      </c>
      <c r="H24" s="14" t="s">
        <v>32</v>
      </c>
      <c r="I24" s="14" t="s">
        <v>32</v>
      </c>
      <c r="J24" s="8"/>
    </row>
    <row r="25" spans="1:10" ht="15.75" x14ac:dyDescent="0.25">
      <c r="A25" s="29" t="s">
        <v>11</v>
      </c>
      <c r="B25" s="18">
        <v>163.80000000000001</v>
      </c>
      <c r="C25" s="5">
        <v>309.76</v>
      </c>
      <c r="D25" s="5"/>
      <c r="F25" s="8"/>
      <c r="H25" s="8"/>
      <c r="I25" s="8"/>
      <c r="J25" s="8">
        <v>6777.32</v>
      </c>
    </row>
    <row r="26" spans="1:10" ht="16.5" thickBot="1" x14ac:dyDescent="0.3">
      <c r="A26" s="29" t="s">
        <v>47</v>
      </c>
      <c r="B26" s="18">
        <v>151.19999999999999</v>
      </c>
      <c r="C26" s="5">
        <v>229.2</v>
      </c>
      <c r="D26" s="5"/>
      <c r="F26" s="8" t="s">
        <v>36</v>
      </c>
      <c r="G26" s="79">
        <v>6777.32</v>
      </c>
      <c r="H26" s="8"/>
      <c r="I26" s="8"/>
      <c r="J26" s="2">
        <f>SUM(G27:I27)</f>
        <v>9588.0799999999963</v>
      </c>
    </row>
    <row r="27" spans="1:10" ht="16.5" thickBot="1" x14ac:dyDescent="0.3">
      <c r="A27" s="29" t="s">
        <v>137</v>
      </c>
      <c r="B27" s="18">
        <v>38</v>
      </c>
      <c r="C27" s="5">
        <v>38</v>
      </c>
      <c r="D27" s="5"/>
      <c r="F27" s="2" t="s">
        <v>30</v>
      </c>
      <c r="G27" s="12">
        <v>11389.3</v>
      </c>
      <c r="H27" s="37">
        <f>-C30</f>
        <v>-12616.340000000002</v>
      </c>
      <c r="I27" s="2">
        <f>+SUM(H7:H10)</f>
        <v>10815.119999999999</v>
      </c>
      <c r="J27" s="40">
        <f>+SUM(J24:J26)</f>
        <v>16365.399999999996</v>
      </c>
    </row>
    <row r="28" spans="1:10" ht="16.5" thickBot="1" x14ac:dyDescent="0.3">
      <c r="A28" s="29" t="s">
        <v>161</v>
      </c>
      <c r="B28" s="18"/>
      <c r="C28" s="5">
        <v>439</v>
      </c>
      <c r="D28" s="5"/>
      <c r="G28" s="2">
        <f>+SUM(G25:G27)</f>
        <v>18166.62</v>
      </c>
      <c r="H28" s="2">
        <f>+SUM(H25:H27)</f>
        <v>-12616.340000000002</v>
      </c>
      <c r="I28" s="2">
        <f>+SUM(H7:H10)</f>
        <v>10815.119999999999</v>
      </c>
    </row>
    <row r="29" spans="1:10" ht="16.5" thickBot="1" x14ac:dyDescent="0.3">
      <c r="A29" s="32" t="s">
        <v>12</v>
      </c>
      <c r="B29" s="18"/>
      <c r="C29" s="5"/>
      <c r="D29" s="5"/>
    </row>
    <row r="30" spans="1:10" ht="15.75" x14ac:dyDescent="0.25">
      <c r="A30" s="19" t="s">
        <v>13</v>
      </c>
      <c r="B30" s="37">
        <f>+SUM(B7:B29)</f>
        <v>18488.940000000002</v>
      </c>
      <c r="C30" s="37">
        <f>+SUM(C7:C29)</f>
        <v>12616.340000000002</v>
      </c>
      <c r="D30" s="37">
        <f>+SUM(D7:D29)</f>
        <v>0</v>
      </c>
    </row>
    <row r="31" spans="1:10" ht="15.75" x14ac:dyDescent="0.25">
      <c r="A31" s="19"/>
      <c r="B31" s="41"/>
      <c r="C31" s="41"/>
      <c r="D31" s="41"/>
    </row>
    <row r="32" spans="1:10" ht="15.75" x14ac:dyDescent="0.25">
      <c r="A32" s="19"/>
      <c r="B32" s="41"/>
      <c r="C32" s="41"/>
      <c r="D32" s="41"/>
    </row>
    <row r="33" spans="1:4" ht="15.75" x14ac:dyDescent="0.25">
      <c r="A33" s="19"/>
      <c r="B33" s="41"/>
      <c r="C33" s="41"/>
      <c r="D33" s="41"/>
    </row>
    <row r="35" spans="1:4" ht="15.75" x14ac:dyDescent="0.25">
      <c r="A35" s="78" t="s">
        <v>159</v>
      </c>
    </row>
    <row r="36" spans="1:4" ht="15.75" x14ac:dyDescent="0.25">
      <c r="A36" s="19"/>
    </row>
    <row r="37" spans="1:4" ht="15.75" x14ac:dyDescent="0.25">
      <c r="A37" s="19" t="s">
        <v>23</v>
      </c>
    </row>
    <row r="38" spans="1:4" ht="15.75" x14ac:dyDescent="0.25">
      <c r="A38" s="19" t="s">
        <v>158</v>
      </c>
      <c r="B38" s="12">
        <v>11389.3</v>
      </c>
    </row>
    <row r="39" spans="1:4" ht="16.5" thickBot="1" x14ac:dyDescent="0.3">
      <c r="A39" s="19" t="s">
        <v>24</v>
      </c>
      <c r="B39" s="35">
        <f>SUM(H7:H10)</f>
        <v>10815.119999999999</v>
      </c>
    </row>
    <row r="40" spans="1:4" ht="15.75" x14ac:dyDescent="0.25">
      <c r="A40" s="19" t="s">
        <v>27</v>
      </c>
      <c r="B40" s="12">
        <f>+B38+B39</f>
        <v>22204.42</v>
      </c>
    </row>
    <row r="41" spans="1:4" ht="15.75" x14ac:dyDescent="0.25">
      <c r="A41" s="19" t="s">
        <v>25</v>
      </c>
    </row>
    <row r="42" spans="1:4" ht="15.75" x14ac:dyDescent="0.25">
      <c r="A42" s="19" t="s">
        <v>26</v>
      </c>
      <c r="B42" s="37">
        <f>+SUM(C7:C29)</f>
        <v>12616.340000000002</v>
      </c>
    </row>
    <row r="43" spans="1:4" ht="15.75" x14ac:dyDescent="0.25">
      <c r="A43" s="19" t="s">
        <v>160</v>
      </c>
      <c r="B43" s="13">
        <f>SUM(B40-B42)</f>
        <v>9588.0799999999963</v>
      </c>
    </row>
    <row r="44" spans="1:4" ht="15.75" x14ac:dyDescent="0.25">
      <c r="A44" s="1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topLeftCell="A24" workbookViewId="0">
      <selection activeCell="D31" sqref="D31"/>
    </sheetView>
  </sheetViews>
  <sheetFormatPr defaultColWidth="9.140625" defaultRowHeight="15" x14ac:dyDescent="0.25"/>
  <cols>
    <col min="1" max="1" width="49.28515625" style="20" bestFit="1" customWidth="1"/>
    <col min="2" max="2" width="12" style="79" customWidth="1"/>
    <col min="3" max="4" width="10.7109375" style="79" customWidth="1"/>
    <col min="5" max="5" width="9.140625" style="79"/>
    <col min="6" max="6" width="44.85546875" style="20" customWidth="1"/>
    <col min="7" max="7" width="12.140625" style="79" customWidth="1"/>
    <col min="8" max="8" width="12.5703125" style="79" customWidth="1"/>
    <col min="9" max="9" width="10.42578125" style="79" customWidth="1"/>
    <col min="10" max="16384" width="9.140625" style="79"/>
  </cols>
  <sheetData>
    <row r="2" spans="1:9" ht="15.75" x14ac:dyDescent="0.25">
      <c r="C2" s="1" t="s">
        <v>52</v>
      </c>
    </row>
    <row r="3" spans="1:9" ht="15.75" x14ac:dyDescent="0.25">
      <c r="C3" s="1" t="s">
        <v>162</v>
      </c>
    </row>
    <row r="4" spans="1:9" ht="15.75" thickBot="1" x14ac:dyDescent="0.3"/>
    <row r="5" spans="1:9" ht="15.75" x14ac:dyDescent="0.25">
      <c r="A5" s="23" t="s">
        <v>0</v>
      </c>
      <c r="B5" s="24" t="s">
        <v>14</v>
      </c>
      <c r="C5" s="24" t="s">
        <v>15</v>
      </c>
      <c r="D5" s="25"/>
      <c r="F5" s="23" t="s">
        <v>16</v>
      </c>
      <c r="G5" s="33" t="s">
        <v>19</v>
      </c>
      <c r="H5" s="11" t="s">
        <v>20</v>
      </c>
      <c r="I5" s="25"/>
    </row>
    <row r="6" spans="1:9" ht="16.5" thickBot="1" x14ac:dyDescent="0.3">
      <c r="A6" s="26"/>
      <c r="B6" s="27" t="s">
        <v>120</v>
      </c>
      <c r="C6" s="27" t="s">
        <v>120</v>
      </c>
      <c r="D6" s="28" t="s">
        <v>12</v>
      </c>
      <c r="F6" s="26"/>
      <c r="G6" s="27" t="s">
        <v>120</v>
      </c>
      <c r="H6" s="3" t="s">
        <v>120</v>
      </c>
      <c r="I6" s="28" t="s">
        <v>12</v>
      </c>
    </row>
    <row r="7" spans="1:9" ht="15.75" x14ac:dyDescent="0.25">
      <c r="A7" s="29" t="s">
        <v>1</v>
      </c>
      <c r="B7" s="17">
        <v>1365</v>
      </c>
      <c r="C7" s="4">
        <v>1228.3900000000001</v>
      </c>
      <c r="D7" s="4"/>
      <c r="F7" s="4" t="s">
        <v>17</v>
      </c>
      <c r="G7" s="4">
        <v>7476</v>
      </c>
      <c r="H7" s="4">
        <v>10192.9</v>
      </c>
      <c r="I7" s="31"/>
    </row>
    <row r="8" spans="1:9" ht="15.75" x14ac:dyDescent="0.25">
      <c r="A8" s="29" t="s">
        <v>2</v>
      </c>
      <c r="B8" s="18">
        <v>150</v>
      </c>
      <c r="C8" s="5">
        <v>349.99</v>
      </c>
      <c r="D8" s="5"/>
      <c r="F8" s="5" t="s">
        <v>151</v>
      </c>
      <c r="G8" s="5"/>
      <c r="H8" s="5">
        <v>622.22</v>
      </c>
      <c r="I8" s="31"/>
    </row>
    <row r="9" spans="1:9" ht="15.75" x14ac:dyDescent="0.25">
      <c r="A9" s="29" t="s">
        <v>3</v>
      </c>
      <c r="B9" s="18">
        <v>800</v>
      </c>
      <c r="C9" s="5">
        <v>674.21</v>
      </c>
      <c r="D9" s="5"/>
      <c r="F9" s="6" t="s">
        <v>166</v>
      </c>
      <c r="G9" s="5"/>
      <c r="H9" s="5">
        <v>1000</v>
      </c>
      <c r="I9" s="31"/>
    </row>
    <row r="10" spans="1:9" ht="16.5" thickBot="1" x14ac:dyDescent="0.3">
      <c r="A10" s="29" t="s">
        <v>4</v>
      </c>
      <c r="B10" s="18">
        <v>280.94</v>
      </c>
      <c r="C10" s="5">
        <v>282.55</v>
      </c>
      <c r="D10" s="5"/>
      <c r="F10" s="8" t="s">
        <v>22</v>
      </c>
      <c r="G10" s="9"/>
      <c r="I10" s="31"/>
    </row>
    <row r="11" spans="1:9" ht="16.5" thickBot="1" x14ac:dyDescent="0.3">
      <c r="A11" s="29" t="s">
        <v>53</v>
      </c>
      <c r="B11" s="18">
        <v>1600</v>
      </c>
      <c r="C11" s="5">
        <v>1600</v>
      </c>
      <c r="D11" s="5"/>
      <c r="F11" s="9"/>
      <c r="G11" s="34">
        <f>+SUM(G10:G10)</f>
        <v>0</v>
      </c>
      <c r="H11" s="35">
        <f>SUM(H7:H10)</f>
        <v>11815.119999999999</v>
      </c>
      <c r="I11" s="36">
        <f>SUM(I7:I10)</f>
        <v>0</v>
      </c>
    </row>
    <row r="12" spans="1:9" ht="15.75" x14ac:dyDescent="0.25">
      <c r="A12" s="29" t="s">
        <v>5</v>
      </c>
      <c r="B12" s="18">
        <v>600</v>
      </c>
      <c r="C12" s="5"/>
      <c r="D12" s="5"/>
      <c r="F12" s="46"/>
      <c r="G12" s="47"/>
      <c r="H12" s="41"/>
      <c r="I12" s="41"/>
    </row>
    <row r="13" spans="1:9" ht="15.75" x14ac:dyDescent="0.25">
      <c r="A13" s="29" t="s">
        <v>7</v>
      </c>
      <c r="B13" s="18">
        <v>0</v>
      </c>
      <c r="C13" s="5"/>
      <c r="D13" s="5"/>
    </row>
    <row r="14" spans="1:9" ht="15.75" x14ac:dyDescent="0.25">
      <c r="A14" s="29" t="s">
        <v>8</v>
      </c>
      <c r="B14" s="18">
        <v>150</v>
      </c>
      <c r="C14" s="5">
        <v>110</v>
      </c>
      <c r="D14" s="5"/>
    </row>
    <row r="15" spans="1:9" ht="15.75" x14ac:dyDescent="0.25">
      <c r="A15" s="29" t="s">
        <v>21</v>
      </c>
      <c r="B15" s="18">
        <v>190</v>
      </c>
      <c r="C15" s="5">
        <v>160</v>
      </c>
      <c r="D15" s="5"/>
    </row>
    <row r="16" spans="1:9" ht="15.75" x14ac:dyDescent="0.25">
      <c r="A16" s="29" t="s">
        <v>48</v>
      </c>
      <c r="B16" s="18">
        <v>5000</v>
      </c>
      <c r="C16" s="5">
        <v>1775.24</v>
      </c>
      <c r="D16" s="5"/>
    </row>
    <row r="17" spans="1:10" ht="17.25" customHeight="1" x14ac:dyDescent="0.25">
      <c r="A17" s="29" t="s">
        <v>46</v>
      </c>
      <c r="B17" s="44">
        <v>0</v>
      </c>
      <c r="C17" s="45"/>
      <c r="D17" s="43"/>
    </row>
    <row r="18" spans="1:10" ht="15.75" x14ac:dyDescent="0.25">
      <c r="A18" s="29" t="s">
        <v>49</v>
      </c>
      <c r="B18" s="44">
        <v>250</v>
      </c>
      <c r="C18" s="45"/>
      <c r="D18" s="18"/>
      <c r="H18" s="16"/>
    </row>
    <row r="19" spans="1:10" ht="19.5" customHeight="1" x14ac:dyDescent="0.25">
      <c r="A19" s="29" t="s">
        <v>54</v>
      </c>
      <c r="B19" s="44">
        <v>0</v>
      </c>
      <c r="C19" s="45"/>
      <c r="D19" s="18"/>
    </row>
    <row r="20" spans="1:10" ht="15" customHeight="1" thickBot="1" x14ac:dyDescent="0.3">
      <c r="A20" s="29" t="s">
        <v>55</v>
      </c>
      <c r="B20" s="44">
        <v>500</v>
      </c>
      <c r="C20" s="45">
        <v>420</v>
      </c>
      <c r="D20" s="18"/>
      <c r="F20" s="21" t="s">
        <v>163</v>
      </c>
    </row>
    <row r="21" spans="1:10" ht="15" customHeight="1" thickBot="1" x14ac:dyDescent="0.3">
      <c r="A21" s="29" t="s">
        <v>57</v>
      </c>
      <c r="B21" s="44">
        <v>6000</v>
      </c>
      <c r="C21" s="45">
        <v>5000</v>
      </c>
      <c r="D21" s="18"/>
      <c r="F21" s="10" t="s">
        <v>28</v>
      </c>
      <c r="J21" s="15"/>
    </row>
    <row r="22" spans="1:10" ht="15" customHeight="1" x14ac:dyDescent="0.25">
      <c r="A22" s="30" t="s">
        <v>9</v>
      </c>
      <c r="B22" s="38"/>
      <c r="C22" s="39"/>
      <c r="D22" s="31"/>
      <c r="F22" s="7"/>
      <c r="G22" s="15"/>
      <c r="H22" s="15"/>
      <c r="I22" s="15"/>
      <c r="J22" s="14" t="s">
        <v>35</v>
      </c>
    </row>
    <row r="23" spans="1:10" ht="15" customHeight="1" x14ac:dyDescent="0.25">
      <c r="A23" s="29" t="s">
        <v>10</v>
      </c>
      <c r="B23" s="18">
        <v>750</v>
      </c>
      <c r="C23" s="5"/>
      <c r="D23" s="5"/>
      <c r="F23" s="22" t="s">
        <v>29</v>
      </c>
      <c r="G23" s="14" t="s">
        <v>31</v>
      </c>
      <c r="H23" s="14" t="s">
        <v>33</v>
      </c>
      <c r="I23" s="14" t="s">
        <v>34</v>
      </c>
      <c r="J23" s="14" t="s">
        <v>32</v>
      </c>
    </row>
    <row r="24" spans="1:10" ht="18" customHeight="1" x14ac:dyDescent="0.25">
      <c r="A24" s="29" t="s">
        <v>56</v>
      </c>
      <c r="B24" s="18">
        <v>500</v>
      </c>
      <c r="C24" s="5"/>
      <c r="D24" s="5"/>
      <c r="F24" s="8"/>
      <c r="G24" s="14" t="s">
        <v>32</v>
      </c>
      <c r="H24" s="14" t="s">
        <v>32</v>
      </c>
      <c r="I24" s="14" t="s">
        <v>32</v>
      </c>
      <c r="J24" s="8"/>
    </row>
    <row r="25" spans="1:10" ht="15.75" x14ac:dyDescent="0.25">
      <c r="A25" s="29" t="s">
        <v>11</v>
      </c>
      <c r="B25" s="18">
        <v>163.80000000000001</v>
      </c>
      <c r="C25" s="5">
        <v>309.76</v>
      </c>
      <c r="D25" s="5"/>
      <c r="F25" s="8"/>
      <c r="H25" s="8"/>
      <c r="I25" s="8"/>
      <c r="J25" s="8">
        <v>6777.32</v>
      </c>
    </row>
    <row r="26" spans="1:10" ht="16.5" thickBot="1" x14ac:dyDescent="0.3">
      <c r="A26" s="29" t="s">
        <v>47</v>
      </c>
      <c r="B26" s="18">
        <v>151.19999999999999</v>
      </c>
      <c r="C26" s="5">
        <v>229.2</v>
      </c>
      <c r="D26" s="5"/>
      <c r="F26" s="8" t="s">
        <v>36</v>
      </c>
      <c r="G26" s="79">
        <v>6777.32</v>
      </c>
      <c r="H26" s="8"/>
      <c r="I26" s="8"/>
      <c r="J26" s="2">
        <f>SUM(G27:I27)</f>
        <v>10588.079999999996</v>
      </c>
    </row>
    <row r="27" spans="1:10" ht="16.5" thickBot="1" x14ac:dyDescent="0.3">
      <c r="A27" s="29" t="s">
        <v>137</v>
      </c>
      <c r="B27" s="18">
        <v>38</v>
      </c>
      <c r="C27" s="5">
        <v>38</v>
      </c>
      <c r="D27" s="5"/>
      <c r="F27" s="2" t="s">
        <v>30</v>
      </c>
      <c r="G27" s="12">
        <v>11389.3</v>
      </c>
      <c r="H27" s="37">
        <f>-C30</f>
        <v>-12616.340000000002</v>
      </c>
      <c r="I27" s="2">
        <f>+SUM(H7:H10)</f>
        <v>11815.119999999999</v>
      </c>
      <c r="J27" s="40">
        <f>+SUM(J24:J26)</f>
        <v>17365.399999999994</v>
      </c>
    </row>
    <row r="28" spans="1:10" ht="16.5" thickBot="1" x14ac:dyDescent="0.3">
      <c r="A28" s="29" t="s">
        <v>161</v>
      </c>
      <c r="B28" s="18"/>
      <c r="C28" s="5">
        <v>439</v>
      </c>
      <c r="D28" s="5"/>
      <c r="G28" s="2">
        <f>+SUM(G25:G27)</f>
        <v>18166.62</v>
      </c>
      <c r="H28" s="2">
        <f>+SUM(H25:H27)</f>
        <v>-12616.340000000002</v>
      </c>
      <c r="I28" s="2">
        <f>+SUM(H7:H10)</f>
        <v>11815.119999999999</v>
      </c>
    </row>
    <row r="29" spans="1:10" ht="16.5" thickBot="1" x14ac:dyDescent="0.3">
      <c r="A29" s="32" t="s">
        <v>12</v>
      </c>
      <c r="B29" s="18"/>
      <c r="C29" s="5"/>
      <c r="D29" s="5"/>
    </row>
    <row r="30" spans="1:10" ht="15.75" x14ac:dyDescent="0.25">
      <c r="A30" s="19" t="s">
        <v>13</v>
      </c>
      <c r="B30" s="37">
        <f>+SUM(B7:B29)</f>
        <v>18488.940000000002</v>
      </c>
      <c r="C30" s="37">
        <f>+SUM(C7:C29)</f>
        <v>12616.340000000002</v>
      </c>
      <c r="D30" s="37">
        <v>713.51</v>
      </c>
    </row>
    <row r="31" spans="1:10" ht="15.75" x14ac:dyDescent="0.25">
      <c r="A31" s="19"/>
      <c r="B31" s="41"/>
      <c r="C31" s="41"/>
      <c r="D31" s="41"/>
    </row>
    <row r="32" spans="1:10" ht="15.75" x14ac:dyDescent="0.25">
      <c r="A32" s="19"/>
      <c r="B32" s="41"/>
      <c r="C32" s="41"/>
      <c r="D32" s="41"/>
    </row>
    <row r="33" spans="1:4" ht="15.75" x14ac:dyDescent="0.25">
      <c r="A33" s="19"/>
      <c r="B33" s="41"/>
      <c r="C33" s="41"/>
      <c r="D33" s="41"/>
    </row>
    <row r="35" spans="1:4" ht="15.75" x14ac:dyDescent="0.25">
      <c r="A35" s="78" t="s">
        <v>164</v>
      </c>
    </row>
    <row r="36" spans="1:4" ht="15.75" x14ac:dyDescent="0.25">
      <c r="A36" s="19"/>
    </row>
    <row r="37" spans="1:4" ht="15.75" x14ac:dyDescent="0.25">
      <c r="A37" s="19" t="s">
        <v>23</v>
      </c>
    </row>
    <row r="38" spans="1:4" ht="15.75" x14ac:dyDescent="0.25">
      <c r="A38" s="19" t="s">
        <v>158</v>
      </c>
      <c r="B38" s="12">
        <v>11389.3</v>
      </c>
    </row>
    <row r="39" spans="1:4" ht="16.5" thickBot="1" x14ac:dyDescent="0.3">
      <c r="A39" s="19" t="s">
        <v>24</v>
      </c>
      <c r="B39" s="35">
        <f>SUM(H7:H10)</f>
        <v>11815.119999999999</v>
      </c>
    </row>
    <row r="40" spans="1:4" ht="15.75" x14ac:dyDescent="0.25">
      <c r="A40" s="19" t="s">
        <v>27</v>
      </c>
      <c r="B40" s="12">
        <f>+B38+B39</f>
        <v>23204.42</v>
      </c>
    </row>
    <row r="41" spans="1:4" ht="15.75" x14ac:dyDescent="0.25">
      <c r="A41" s="19" t="s">
        <v>25</v>
      </c>
    </row>
    <row r="42" spans="1:4" ht="15.75" x14ac:dyDescent="0.25">
      <c r="A42" s="19" t="s">
        <v>26</v>
      </c>
      <c r="B42" s="37">
        <f>+SUM(C7:C29)</f>
        <v>12616.340000000002</v>
      </c>
    </row>
    <row r="43" spans="1:4" ht="15.75" x14ac:dyDescent="0.25">
      <c r="A43" s="19" t="s">
        <v>165</v>
      </c>
      <c r="B43" s="13">
        <f>SUM(B40-B42)</f>
        <v>10588.079999999996</v>
      </c>
    </row>
    <row r="44" spans="1:4" ht="15.75" x14ac:dyDescent="0.25">
      <c r="A44" s="1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topLeftCell="A7" workbookViewId="0">
      <selection activeCell="D31" sqref="D31"/>
    </sheetView>
  </sheetViews>
  <sheetFormatPr defaultColWidth="9.140625" defaultRowHeight="15" x14ac:dyDescent="0.25"/>
  <cols>
    <col min="1" max="1" width="49.28515625" style="20" bestFit="1" customWidth="1"/>
    <col min="2" max="2" width="12" style="81" customWidth="1"/>
    <col min="3" max="4" width="10.7109375" style="81" customWidth="1"/>
    <col min="5" max="5" width="9.140625" style="81"/>
    <col min="6" max="6" width="44.85546875" style="20" customWidth="1"/>
    <col min="7" max="7" width="12.140625" style="81" customWidth="1"/>
    <col min="8" max="8" width="12.5703125" style="81" customWidth="1"/>
    <col min="9" max="9" width="10.42578125" style="81" customWidth="1"/>
    <col min="10" max="16384" width="9.140625" style="81"/>
  </cols>
  <sheetData>
    <row r="2" spans="1:9" ht="15.75" x14ac:dyDescent="0.25">
      <c r="C2" s="1" t="s">
        <v>52</v>
      </c>
    </row>
    <row r="3" spans="1:9" ht="15.75" x14ac:dyDescent="0.25">
      <c r="C3" s="1" t="s">
        <v>167</v>
      </c>
    </row>
    <row r="4" spans="1:9" ht="15.75" thickBot="1" x14ac:dyDescent="0.3"/>
    <row r="5" spans="1:9" ht="15.75" x14ac:dyDescent="0.25">
      <c r="A5" s="23" t="s">
        <v>0</v>
      </c>
      <c r="B5" s="24" t="s">
        <v>14</v>
      </c>
      <c r="C5" s="24" t="s">
        <v>15</v>
      </c>
      <c r="D5" s="25"/>
      <c r="F5" s="23" t="s">
        <v>16</v>
      </c>
      <c r="G5" s="33" t="s">
        <v>19</v>
      </c>
      <c r="H5" s="11" t="s">
        <v>20</v>
      </c>
      <c r="I5" s="25"/>
    </row>
    <row r="6" spans="1:9" ht="16.5" thickBot="1" x14ac:dyDescent="0.3">
      <c r="A6" s="26"/>
      <c r="B6" s="27" t="s">
        <v>120</v>
      </c>
      <c r="C6" s="27" t="s">
        <v>120</v>
      </c>
      <c r="D6" s="28" t="s">
        <v>12</v>
      </c>
      <c r="F6" s="26"/>
      <c r="G6" s="27" t="s">
        <v>120</v>
      </c>
      <c r="H6" s="3" t="s">
        <v>120</v>
      </c>
      <c r="I6" s="28" t="s">
        <v>12</v>
      </c>
    </row>
    <row r="7" spans="1:9" ht="15.75" x14ac:dyDescent="0.25">
      <c r="A7" s="29" t="s">
        <v>1</v>
      </c>
      <c r="B7" s="17">
        <v>1365</v>
      </c>
      <c r="C7" s="4">
        <v>1525.44</v>
      </c>
      <c r="D7" s="4"/>
      <c r="F7" s="4" t="s">
        <v>17</v>
      </c>
      <c r="G7" s="4">
        <v>7476</v>
      </c>
      <c r="H7" s="4">
        <v>10192.9</v>
      </c>
      <c r="I7" s="31"/>
    </row>
    <row r="8" spans="1:9" ht="15.75" x14ac:dyDescent="0.25">
      <c r="A8" s="29" t="s">
        <v>2</v>
      </c>
      <c r="B8" s="18">
        <v>150</v>
      </c>
      <c r="C8" s="5">
        <v>354.48</v>
      </c>
      <c r="D8" s="5"/>
      <c r="F8" s="5" t="s">
        <v>151</v>
      </c>
      <c r="G8" s="5"/>
      <c r="H8" s="5">
        <v>622.22</v>
      </c>
      <c r="I8" s="31"/>
    </row>
    <row r="9" spans="1:9" ht="15.75" x14ac:dyDescent="0.25">
      <c r="A9" s="29" t="s">
        <v>3</v>
      </c>
      <c r="B9" s="18">
        <v>800</v>
      </c>
      <c r="C9" s="5">
        <v>674.21</v>
      </c>
      <c r="D9" s="5"/>
      <c r="F9" s="6" t="s">
        <v>166</v>
      </c>
      <c r="G9" s="5"/>
      <c r="H9" s="5">
        <v>1000</v>
      </c>
      <c r="I9" s="31"/>
    </row>
    <row r="10" spans="1:9" ht="16.5" thickBot="1" x14ac:dyDescent="0.3">
      <c r="A10" s="29" t="s">
        <v>4</v>
      </c>
      <c r="B10" s="18">
        <v>280.94</v>
      </c>
      <c r="C10" s="5">
        <v>282.55</v>
      </c>
      <c r="D10" s="5"/>
      <c r="F10" s="8" t="s">
        <v>22</v>
      </c>
      <c r="G10" s="9"/>
      <c r="H10" s="82">
        <v>713.51</v>
      </c>
      <c r="I10" s="31"/>
    </row>
    <row r="11" spans="1:9" ht="16.5" thickBot="1" x14ac:dyDescent="0.3">
      <c r="A11" s="29" t="s">
        <v>53</v>
      </c>
      <c r="B11" s="18">
        <v>1600</v>
      </c>
      <c r="C11" s="5">
        <v>1600</v>
      </c>
      <c r="D11" s="5"/>
      <c r="F11" s="9"/>
      <c r="G11" s="34">
        <f>+SUM(G10:G10)</f>
        <v>0</v>
      </c>
      <c r="H11" s="35">
        <f>SUM(H7:H10)</f>
        <v>12528.63</v>
      </c>
      <c r="I11" s="36">
        <f>SUM(I7:I10)</f>
        <v>0</v>
      </c>
    </row>
    <row r="12" spans="1:9" ht="15.75" x14ac:dyDescent="0.25">
      <c r="A12" s="29" t="s">
        <v>5</v>
      </c>
      <c r="B12" s="18">
        <v>600</v>
      </c>
      <c r="C12" s="5"/>
      <c r="D12" s="5"/>
      <c r="F12" s="46"/>
      <c r="G12" s="47"/>
      <c r="H12" s="41"/>
      <c r="I12" s="41"/>
    </row>
    <row r="13" spans="1:9" ht="15.75" x14ac:dyDescent="0.25">
      <c r="A13" s="29" t="s">
        <v>7</v>
      </c>
      <c r="B13" s="18">
        <v>0</v>
      </c>
      <c r="C13" s="5"/>
      <c r="D13" s="5"/>
    </row>
    <row r="14" spans="1:9" ht="15.75" x14ac:dyDescent="0.25">
      <c r="A14" s="29" t="s">
        <v>8</v>
      </c>
      <c r="B14" s="18">
        <v>150</v>
      </c>
      <c r="C14" s="5">
        <v>110</v>
      </c>
      <c r="D14" s="5"/>
    </row>
    <row r="15" spans="1:9" ht="15.75" x14ac:dyDescent="0.25">
      <c r="A15" s="29" t="s">
        <v>21</v>
      </c>
      <c r="B15" s="18">
        <v>190</v>
      </c>
      <c r="C15" s="5">
        <v>160</v>
      </c>
      <c r="D15" s="5"/>
    </row>
    <row r="16" spans="1:9" ht="15.75" x14ac:dyDescent="0.25">
      <c r="A16" s="29" t="s">
        <v>48</v>
      </c>
      <c r="B16" s="18">
        <v>5000</v>
      </c>
      <c r="C16" s="5">
        <v>1775.24</v>
      </c>
      <c r="D16" s="5"/>
    </row>
    <row r="17" spans="1:10" ht="17.25" customHeight="1" x14ac:dyDescent="0.25">
      <c r="A17" s="29" t="s">
        <v>46</v>
      </c>
      <c r="B17" s="44">
        <v>0</v>
      </c>
      <c r="C17" s="45"/>
      <c r="D17" s="43"/>
    </row>
    <row r="18" spans="1:10" ht="15.75" x14ac:dyDescent="0.25">
      <c r="A18" s="29" t="s">
        <v>49</v>
      </c>
      <c r="B18" s="44">
        <v>250</v>
      </c>
      <c r="C18" s="45"/>
      <c r="D18" s="18"/>
      <c r="H18" s="16"/>
    </row>
    <row r="19" spans="1:10" ht="19.5" customHeight="1" x14ac:dyDescent="0.25">
      <c r="A19" s="29" t="s">
        <v>54</v>
      </c>
      <c r="B19" s="44">
        <v>0</v>
      </c>
      <c r="C19" s="45"/>
      <c r="D19" s="18"/>
    </row>
    <row r="20" spans="1:10" ht="15" customHeight="1" thickBot="1" x14ac:dyDescent="0.3">
      <c r="A20" s="29" t="s">
        <v>55</v>
      </c>
      <c r="B20" s="44">
        <v>500</v>
      </c>
      <c r="C20" s="45">
        <v>420</v>
      </c>
      <c r="D20" s="18"/>
      <c r="F20" s="21" t="s">
        <v>170</v>
      </c>
    </row>
    <row r="21" spans="1:10" ht="15" customHeight="1" thickBot="1" x14ac:dyDescent="0.3">
      <c r="A21" s="29" t="s">
        <v>57</v>
      </c>
      <c r="B21" s="44">
        <v>6000</v>
      </c>
      <c r="C21" s="45">
        <v>5000</v>
      </c>
      <c r="D21" s="18"/>
      <c r="F21" s="10" t="s">
        <v>28</v>
      </c>
      <c r="J21" s="15"/>
    </row>
    <row r="22" spans="1:10" ht="15" customHeight="1" x14ac:dyDescent="0.25">
      <c r="A22" s="30" t="s">
        <v>9</v>
      </c>
      <c r="B22" s="38"/>
      <c r="C22" s="39"/>
      <c r="D22" s="31"/>
      <c r="F22" s="7"/>
      <c r="G22" s="15"/>
      <c r="H22" s="15"/>
      <c r="I22" s="15"/>
      <c r="J22" s="14" t="s">
        <v>35</v>
      </c>
    </row>
    <row r="23" spans="1:10" ht="15" customHeight="1" x14ac:dyDescent="0.25">
      <c r="A23" s="29" t="s">
        <v>10</v>
      </c>
      <c r="B23" s="18">
        <v>750</v>
      </c>
      <c r="C23" s="5"/>
      <c r="D23" s="5"/>
      <c r="F23" s="22" t="s">
        <v>29</v>
      </c>
      <c r="G23" s="14" t="s">
        <v>31</v>
      </c>
      <c r="H23" s="14" t="s">
        <v>33</v>
      </c>
      <c r="I23" s="14" t="s">
        <v>34</v>
      </c>
      <c r="J23" s="14" t="s">
        <v>32</v>
      </c>
    </row>
    <row r="24" spans="1:10" ht="18" customHeight="1" x14ac:dyDescent="0.25">
      <c r="A24" s="29" t="s">
        <v>56</v>
      </c>
      <c r="B24" s="18">
        <v>500</v>
      </c>
      <c r="C24" s="5"/>
      <c r="D24" s="5"/>
      <c r="F24" s="8"/>
      <c r="G24" s="14" t="s">
        <v>32</v>
      </c>
      <c r="H24" s="14" t="s">
        <v>32</v>
      </c>
      <c r="I24" s="14" t="s">
        <v>32</v>
      </c>
      <c r="J24" s="8"/>
    </row>
    <row r="25" spans="1:10" ht="15.75" x14ac:dyDescent="0.25">
      <c r="A25" s="29" t="s">
        <v>11</v>
      </c>
      <c r="B25" s="18">
        <v>163.80000000000001</v>
      </c>
      <c r="C25" s="5">
        <v>309.76</v>
      </c>
      <c r="D25" s="5"/>
      <c r="F25" s="8"/>
      <c r="H25" s="8"/>
      <c r="I25" s="8"/>
      <c r="J25" s="8">
        <v>6777.32</v>
      </c>
    </row>
    <row r="26" spans="1:10" ht="16.5" thickBot="1" x14ac:dyDescent="0.3">
      <c r="A26" s="29" t="s">
        <v>47</v>
      </c>
      <c r="B26" s="18">
        <v>151.19999999999999</v>
      </c>
      <c r="C26" s="5">
        <v>229.2</v>
      </c>
      <c r="D26" s="5"/>
      <c r="F26" s="8" t="s">
        <v>36</v>
      </c>
      <c r="G26" s="81">
        <v>6777.32</v>
      </c>
      <c r="H26" s="8"/>
      <c r="I26" s="8"/>
      <c r="J26" s="2">
        <f>SUM(G27:I27)</f>
        <v>11000.049999999997</v>
      </c>
    </row>
    <row r="27" spans="1:10" ht="16.5" thickBot="1" x14ac:dyDescent="0.3">
      <c r="A27" s="29" t="s">
        <v>137</v>
      </c>
      <c r="B27" s="18">
        <v>38</v>
      </c>
      <c r="C27" s="5">
        <v>38</v>
      </c>
      <c r="D27" s="5"/>
      <c r="F27" s="2" t="s">
        <v>30</v>
      </c>
      <c r="G27" s="12">
        <v>11389.3</v>
      </c>
      <c r="H27" s="37">
        <f>-C30</f>
        <v>-12917.880000000001</v>
      </c>
      <c r="I27" s="2">
        <f>+SUM(H7:H10)</f>
        <v>12528.63</v>
      </c>
      <c r="J27" s="40">
        <f>+SUM(J24:J26)</f>
        <v>17777.369999999995</v>
      </c>
    </row>
    <row r="28" spans="1:10" ht="16.5" thickBot="1" x14ac:dyDescent="0.3">
      <c r="A28" s="29" t="s">
        <v>161</v>
      </c>
      <c r="B28" s="18"/>
      <c r="C28" s="5">
        <v>439</v>
      </c>
      <c r="D28" s="5"/>
      <c r="G28" s="2">
        <f>+SUM(G25:G27)</f>
        <v>18166.62</v>
      </c>
      <c r="H28" s="2">
        <f>+SUM(H25:H27)</f>
        <v>-12917.880000000001</v>
      </c>
      <c r="I28" s="2">
        <f>+SUM(H7:H10)</f>
        <v>12528.63</v>
      </c>
    </row>
    <row r="29" spans="1:10" ht="16.5" thickBot="1" x14ac:dyDescent="0.3">
      <c r="A29" s="32" t="s">
        <v>12</v>
      </c>
      <c r="B29" s="18"/>
      <c r="C29" s="5"/>
      <c r="D29" s="5"/>
    </row>
    <row r="30" spans="1:10" ht="15.75" x14ac:dyDescent="0.25">
      <c r="A30" s="19" t="s">
        <v>13</v>
      </c>
      <c r="B30" s="37">
        <f>+SUM(B7:B29)</f>
        <v>18488.940000000002</v>
      </c>
      <c r="C30" s="37">
        <f>+SUM(C7:C29)</f>
        <v>12917.880000000001</v>
      </c>
      <c r="D30" s="37">
        <v>713.51</v>
      </c>
    </row>
    <row r="31" spans="1:10" ht="15.75" x14ac:dyDescent="0.25">
      <c r="A31" s="19"/>
      <c r="B31" s="41"/>
      <c r="C31" s="41"/>
      <c r="D31" s="41"/>
    </row>
    <row r="32" spans="1:10" ht="15.75" x14ac:dyDescent="0.25">
      <c r="A32" s="19"/>
      <c r="B32" s="41"/>
      <c r="C32" s="41"/>
      <c r="D32" s="41"/>
    </row>
    <row r="33" spans="1:4" ht="15.75" x14ac:dyDescent="0.25">
      <c r="A33" s="19"/>
      <c r="B33" s="41"/>
      <c r="C33" s="41"/>
      <c r="D33" s="41"/>
    </row>
    <row r="35" spans="1:4" ht="15.75" x14ac:dyDescent="0.25">
      <c r="A35" s="80" t="s">
        <v>168</v>
      </c>
    </row>
    <row r="36" spans="1:4" ht="15.75" x14ac:dyDescent="0.25">
      <c r="A36" s="19"/>
    </row>
    <row r="37" spans="1:4" ht="15.75" x14ac:dyDescent="0.25">
      <c r="A37" s="19" t="s">
        <v>23</v>
      </c>
    </row>
    <row r="38" spans="1:4" ht="15.75" x14ac:dyDescent="0.25">
      <c r="A38" s="19" t="s">
        <v>158</v>
      </c>
      <c r="B38" s="12">
        <v>11389.3</v>
      </c>
    </row>
    <row r="39" spans="1:4" ht="16.5" thickBot="1" x14ac:dyDescent="0.3">
      <c r="A39" s="19" t="s">
        <v>24</v>
      </c>
      <c r="B39" s="35">
        <f>SUM(H7:H10)</f>
        <v>12528.63</v>
      </c>
    </row>
    <row r="40" spans="1:4" ht="15.75" x14ac:dyDescent="0.25">
      <c r="A40" s="19" t="s">
        <v>27</v>
      </c>
      <c r="B40" s="12">
        <f>+B38+B39</f>
        <v>23917.93</v>
      </c>
    </row>
    <row r="41" spans="1:4" ht="15.75" x14ac:dyDescent="0.25">
      <c r="A41" s="19" t="s">
        <v>25</v>
      </c>
    </row>
    <row r="42" spans="1:4" ht="15.75" x14ac:dyDescent="0.25">
      <c r="A42" s="19" t="s">
        <v>26</v>
      </c>
      <c r="B42" s="37">
        <f>+SUM(C7:C29)</f>
        <v>12917.880000000001</v>
      </c>
    </row>
    <row r="43" spans="1:4" ht="15.75" x14ac:dyDescent="0.25">
      <c r="A43" s="19" t="s">
        <v>169</v>
      </c>
      <c r="B43" s="13">
        <f>SUM(B40-B42)</f>
        <v>11000.05</v>
      </c>
    </row>
    <row r="44" spans="1:4" ht="15.75" x14ac:dyDescent="0.25">
      <c r="A44" s="19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workbookViewId="0">
      <selection activeCell="D104" sqref="D104"/>
    </sheetView>
  </sheetViews>
  <sheetFormatPr defaultColWidth="9.140625" defaultRowHeight="15" x14ac:dyDescent="0.25"/>
  <cols>
    <col min="1" max="1" width="9.140625" style="50"/>
    <col min="2" max="2" width="12.28515625" style="51" customWidth="1"/>
    <col min="3" max="3" width="47.5703125" style="50" customWidth="1"/>
    <col min="4" max="4" width="10.7109375" style="50" customWidth="1"/>
    <col min="5" max="5" width="11" style="50" customWidth="1"/>
    <col min="6" max="6" width="9.140625" style="53"/>
    <col min="7" max="7" width="11.7109375" style="51" customWidth="1"/>
    <col min="8" max="8" width="12.140625" style="50" customWidth="1"/>
    <col min="9" max="9" width="12.5703125" style="50" customWidth="1"/>
    <col min="10" max="10" width="10.42578125" style="50" customWidth="1"/>
    <col min="11" max="11" width="9.140625" style="50"/>
  </cols>
  <sheetData>
    <row r="1" spans="2:10" s="50" customFormat="1" x14ac:dyDescent="0.25">
      <c r="B1" s="51"/>
      <c r="C1" s="52"/>
      <c r="D1" s="52"/>
      <c r="F1" s="53"/>
      <c r="G1" s="51"/>
    </row>
    <row r="2" spans="2:10" s="50" customFormat="1" x14ac:dyDescent="0.25">
      <c r="B2" s="51"/>
      <c r="C2" s="52" t="s">
        <v>116</v>
      </c>
      <c r="D2" s="52"/>
      <c r="F2" s="53"/>
      <c r="G2" s="51"/>
    </row>
    <row r="3" spans="2:10" s="50" customFormat="1" ht="15.75" x14ac:dyDescent="0.25">
      <c r="B3" s="54"/>
      <c r="C3" s="52" t="s">
        <v>59</v>
      </c>
      <c r="D3" s="52"/>
      <c r="F3" s="53"/>
      <c r="G3" s="54"/>
      <c r="H3" s="55"/>
      <c r="I3" s="58"/>
    </row>
    <row r="4" spans="2:10" s="50" customFormat="1" ht="15.75" x14ac:dyDescent="0.25">
      <c r="B4" s="51"/>
      <c r="C4" s="52" t="s">
        <v>171</v>
      </c>
      <c r="D4" s="52"/>
      <c r="E4" s="56"/>
      <c r="F4" s="53"/>
      <c r="G4" s="51"/>
      <c r="H4" s="56"/>
      <c r="I4" s="58"/>
      <c r="J4" s="56"/>
    </row>
    <row r="5" spans="2:10" s="50" customFormat="1" ht="15.75" x14ac:dyDescent="0.25">
      <c r="B5" s="57"/>
      <c r="C5" s="57"/>
      <c r="D5" s="57"/>
      <c r="E5" s="57"/>
      <c r="F5" s="53"/>
      <c r="G5" s="57"/>
      <c r="H5" s="58"/>
      <c r="I5" s="58"/>
    </row>
    <row r="6" spans="2:10" s="50" customFormat="1" ht="15.75" x14ac:dyDescent="0.25">
      <c r="B6" s="59" t="s">
        <v>60</v>
      </c>
      <c r="C6" s="60" t="s">
        <v>61</v>
      </c>
      <c r="D6" s="57"/>
      <c r="E6" s="59" t="s">
        <v>176</v>
      </c>
      <c r="F6" s="53"/>
      <c r="G6" s="57"/>
      <c r="H6" s="57"/>
      <c r="I6" s="57"/>
    </row>
    <row r="7" spans="2:10" s="50" customFormat="1" ht="15.75" x14ac:dyDescent="0.25">
      <c r="B7" s="60" t="s">
        <v>32</v>
      </c>
      <c r="C7" s="57"/>
      <c r="D7" s="57"/>
      <c r="E7" s="60" t="s">
        <v>32</v>
      </c>
      <c r="F7" s="53"/>
      <c r="G7" s="57"/>
      <c r="H7" s="57"/>
      <c r="I7" s="57"/>
    </row>
    <row r="8" spans="2:10" s="50" customFormat="1" ht="15.75" x14ac:dyDescent="0.25">
      <c r="B8" s="50">
        <v>10166</v>
      </c>
      <c r="C8" s="62" t="s">
        <v>62</v>
      </c>
      <c r="D8" s="61"/>
      <c r="E8" s="50">
        <v>10192.9</v>
      </c>
      <c r="F8" s="53"/>
      <c r="G8" s="57"/>
      <c r="H8" s="57"/>
      <c r="I8" s="57"/>
    </row>
    <row r="9" spans="2:10" s="50" customFormat="1" ht="15.75" x14ac:dyDescent="0.25">
      <c r="C9" s="62" t="s">
        <v>18</v>
      </c>
      <c r="D9" s="61"/>
      <c r="E9" s="50">
        <v>1622.22</v>
      </c>
      <c r="F9" s="53"/>
      <c r="G9" s="57"/>
      <c r="H9" s="57"/>
      <c r="I9" s="57"/>
    </row>
    <row r="10" spans="2:10" s="50" customFormat="1" ht="15.75" x14ac:dyDescent="0.25">
      <c r="B10" s="50">
        <v>0</v>
      </c>
      <c r="C10" s="63" t="s">
        <v>63</v>
      </c>
      <c r="D10" s="61"/>
      <c r="F10" s="53"/>
      <c r="G10" s="58"/>
    </row>
    <row r="11" spans="2:10" s="50" customFormat="1" ht="15.75" x14ac:dyDescent="0.25">
      <c r="C11" s="63"/>
      <c r="D11" s="61"/>
      <c r="F11" s="53"/>
      <c r="G11" s="64"/>
      <c r="H11" s="57"/>
    </row>
    <row r="12" spans="2:10" s="50" customFormat="1" ht="15.75" x14ac:dyDescent="0.25">
      <c r="B12" s="50">
        <v>700.19</v>
      </c>
      <c r="C12" s="63" t="s">
        <v>177</v>
      </c>
      <c r="D12" s="61"/>
      <c r="E12" s="50">
        <v>713.51</v>
      </c>
      <c r="F12" s="53"/>
      <c r="G12" s="64"/>
      <c r="H12" s="57"/>
    </row>
    <row r="13" spans="2:10" s="50" customFormat="1" ht="15.75" x14ac:dyDescent="0.25">
      <c r="B13" s="61"/>
      <c r="C13" s="62"/>
      <c r="D13" s="61"/>
      <c r="E13" s="61"/>
      <c r="F13" s="53"/>
      <c r="G13" s="51"/>
    </row>
    <row r="14" spans="2:10" s="50" customFormat="1" ht="15.75" x14ac:dyDescent="0.25">
      <c r="B14" s="65">
        <f>SUM(B8:B13)</f>
        <v>10866.19</v>
      </c>
      <c r="C14" s="57"/>
      <c r="D14" s="57"/>
      <c r="E14" s="65">
        <f>SUM(E8:E13)</f>
        <v>12528.63</v>
      </c>
      <c r="F14" s="53"/>
      <c r="G14" s="51"/>
    </row>
    <row r="15" spans="2:10" s="50" customFormat="1" ht="15.75" x14ac:dyDescent="0.25">
      <c r="B15" s="66"/>
      <c r="C15" s="57"/>
      <c r="D15" s="57"/>
      <c r="E15" s="57"/>
      <c r="F15" s="53"/>
      <c r="G15" s="51"/>
    </row>
    <row r="16" spans="2:10" s="50" customFormat="1" ht="15.75" x14ac:dyDescent="0.25">
      <c r="B16" s="58"/>
      <c r="F16" s="53"/>
      <c r="G16" s="53" t="s">
        <v>65</v>
      </c>
    </row>
    <row r="17" spans="2:11" s="50" customFormat="1" ht="15.75" x14ac:dyDescent="0.25">
      <c r="B17" s="58"/>
      <c r="F17" s="53"/>
      <c r="G17" s="53"/>
    </row>
    <row r="18" spans="2:11" s="50" customFormat="1" ht="15.75" x14ac:dyDescent="0.25">
      <c r="B18" s="58"/>
      <c r="C18" s="52"/>
      <c r="E18" s="52"/>
      <c r="G18" s="53"/>
      <c r="H18" s="51"/>
      <c r="I18" s="63"/>
      <c r="J18" s="63"/>
      <c r="K18" s="63"/>
    </row>
    <row r="19" spans="2:11" s="50" customFormat="1" ht="15.75" x14ac:dyDescent="0.25">
      <c r="B19" s="58"/>
      <c r="C19" s="52" t="s">
        <v>116</v>
      </c>
      <c r="E19" s="52"/>
      <c r="G19" s="53"/>
      <c r="H19" s="51"/>
      <c r="I19" s="63"/>
      <c r="J19" s="63"/>
      <c r="K19" s="63"/>
    </row>
    <row r="20" spans="2:11" s="50" customFormat="1" ht="15.75" x14ac:dyDescent="0.25">
      <c r="B20" s="58"/>
      <c r="C20" s="52" t="s">
        <v>59</v>
      </c>
      <c r="D20" s="67"/>
      <c r="E20" s="52"/>
      <c r="G20" s="53"/>
      <c r="H20" s="54"/>
      <c r="I20" s="63"/>
      <c r="J20" s="63"/>
      <c r="K20" s="63"/>
    </row>
    <row r="21" spans="2:11" s="50" customFormat="1" ht="15.75" x14ac:dyDescent="0.25">
      <c r="B21" s="58"/>
      <c r="C21" s="52" t="s">
        <v>171</v>
      </c>
      <c r="D21" s="56"/>
      <c r="E21" s="52"/>
      <c r="F21" s="56"/>
      <c r="G21" s="53"/>
      <c r="H21" s="51"/>
      <c r="I21" s="63"/>
      <c r="J21" s="63"/>
      <c r="K21" s="63"/>
    </row>
    <row r="22" spans="2:11" s="50" customFormat="1" ht="15.75" x14ac:dyDescent="0.25">
      <c r="B22" s="58"/>
      <c r="C22" s="68"/>
      <c r="F22" s="53"/>
      <c r="G22" s="64"/>
      <c r="H22" s="64"/>
      <c r="I22" s="64"/>
      <c r="J22" s="64"/>
      <c r="K22" s="64"/>
    </row>
    <row r="23" spans="2:11" s="50" customFormat="1" x14ac:dyDescent="0.25">
      <c r="B23" s="60" t="s">
        <v>32</v>
      </c>
      <c r="C23" s="60" t="s">
        <v>66</v>
      </c>
      <c r="D23" s="60"/>
      <c r="E23" s="60" t="s">
        <v>32</v>
      </c>
      <c r="F23" s="53"/>
      <c r="G23" s="64"/>
      <c r="H23" s="64"/>
      <c r="I23" s="64"/>
      <c r="J23" s="64"/>
      <c r="K23" s="64"/>
    </row>
    <row r="24" spans="2:11" s="50" customFormat="1" x14ac:dyDescent="0.25">
      <c r="B24" s="50">
        <v>1571.87</v>
      </c>
      <c r="C24" s="62" t="s">
        <v>67</v>
      </c>
      <c r="E24" s="50">
        <v>1879.92</v>
      </c>
      <c r="F24" s="53"/>
      <c r="G24" s="64"/>
      <c r="H24" s="64"/>
      <c r="I24" s="64"/>
      <c r="J24" s="64"/>
      <c r="K24" s="64"/>
    </row>
    <row r="25" spans="2:11" s="50" customFormat="1" x14ac:dyDescent="0.25">
      <c r="B25" s="50">
        <v>210</v>
      </c>
      <c r="C25" s="62" t="s">
        <v>64</v>
      </c>
      <c r="E25" s="50">
        <v>309.76</v>
      </c>
      <c r="F25" s="53"/>
      <c r="G25" s="64"/>
      <c r="H25" s="64"/>
      <c r="I25" s="64"/>
      <c r="J25" s="64"/>
      <c r="K25" s="64"/>
    </row>
    <row r="26" spans="2:11" s="50" customFormat="1" x14ac:dyDescent="0.25">
      <c r="B26" s="50">
        <v>151.19999999999999</v>
      </c>
      <c r="C26" s="62" t="s">
        <v>68</v>
      </c>
      <c r="E26" s="50">
        <v>229.2</v>
      </c>
      <c r="F26" s="53"/>
      <c r="G26" s="64"/>
      <c r="H26" s="64"/>
      <c r="I26" s="64"/>
      <c r="J26" s="64"/>
      <c r="K26" s="64"/>
    </row>
    <row r="27" spans="2:11" s="50" customFormat="1" x14ac:dyDescent="0.25">
      <c r="B27" s="50">
        <v>0</v>
      </c>
      <c r="C27" s="62" t="s">
        <v>7</v>
      </c>
      <c r="F27" s="53"/>
      <c r="G27" s="64"/>
      <c r="H27" s="64"/>
      <c r="I27" s="64"/>
      <c r="J27" s="64"/>
      <c r="K27" s="64"/>
    </row>
    <row r="28" spans="2:11" s="50" customFormat="1" x14ac:dyDescent="0.25">
      <c r="B28" s="50">
        <v>5550</v>
      </c>
      <c r="C28" s="62" t="s">
        <v>117</v>
      </c>
      <c r="E28" s="50">
        <v>5038</v>
      </c>
      <c r="F28" s="53"/>
      <c r="G28" s="64"/>
      <c r="H28" s="64"/>
      <c r="I28" s="64"/>
      <c r="J28" s="64"/>
      <c r="K28" s="64"/>
    </row>
    <row r="29" spans="2:11" s="50" customFormat="1" x14ac:dyDescent="0.25">
      <c r="B29" s="50">
        <v>279.61</v>
      </c>
      <c r="C29" s="62" t="s">
        <v>69</v>
      </c>
      <c r="E29" s="50">
        <v>282.55</v>
      </c>
      <c r="F29" s="53"/>
      <c r="G29" s="51"/>
      <c r="H29" s="64"/>
      <c r="I29" s="64"/>
      <c r="J29" s="64"/>
    </row>
    <row r="30" spans="2:11" s="50" customFormat="1" x14ac:dyDescent="0.25">
      <c r="B30" s="50">
        <v>0</v>
      </c>
      <c r="C30" s="62" t="s">
        <v>70</v>
      </c>
      <c r="F30" s="53"/>
      <c r="G30" s="51"/>
    </row>
    <row r="31" spans="2:11" s="50" customFormat="1" x14ac:dyDescent="0.25">
      <c r="B31" s="50">
        <v>597.96</v>
      </c>
      <c r="C31" s="62" t="s">
        <v>71</v>
      </c>
      <c r="E31" s="50">
        <v>1600</v>
      </c>
      <c r="F31" s="53"/>
      <c r="G31" s="51"/>
    </row>
    <row r="32" spans="2:11" s="50" customFormat="1" x14ac:dyDescent="0.25">
      <c r="C32" s="62" t="s">
        <v>6</v>
      </c>
      <c r="F32" s="53"/>
      <c r="G32" s="51"/>
    </row>
    <row r="33" spans="2:7" s="50" customFormat="1" x14ac:dyDescent="0.25">
      <c r="B33" s="50">
        <v>670.04</v>
      </c>
      <c r="C33" s="62" t="s">
        <v>72</v>
      </c>
      <c r="E33" s="50">
        <v>674.21</v>
      </c>
      <c r="F33" s="53"/>
      <c r="G33" s="51"/>
    </row>
    <row r="34" spans="2:7" s="50" customFormat="1" x14ac:dyDescent="0.25">
      <c r="C34" s="62" t="s">
        <v>73</v>
      </c>
      <c r="E34" s="50">
        <v>110</v>
      </c>
      <c r="F34" s="53"/>
      <c r="G34" s="51"/>
    </row>
    <row r="35" spans="2:7" s="50" customFormat="1" x14ac:dyDescent="0.25">
      <c r="C35" s="62" t="s">
        <v>161</v>
      </c>
      <c r="E35" s="50">
        <v>439</v>
      </c>
      <c r="F35" s="53"/>
      <c r="G35" s="51"/>
    </row>
    <row r="36" spans="2:7" s="50" customFormat="1" x14ac:dyDescent="0.25">
      <c r="B36" s="50">
        <v>1920</v>
      </c>
      <c r="C36" s="62" t="s">
        <v>118</v>
      </c>
      <c r="E36" s="50">
        <v>1775.24</v>
      </c>
      <c r="F36" s="53"/>
      <c r="G36" s="51"/>
    </row>
    <row r="37" spans="2:7" s="50" customFormat="1" ht="25.5" x14ac:dyDescent="0.25">
      <c r="B37" s="50">
        <v>990</v>
      </c>
      <c r="C37" s="62" t="s">
        <v>119</v>
      </c>
      <c r="E37" s="50">
        <v>420</v>
      </c>
      <c r="F37" s="53"/>
      <c r="G37" s="51"/>
    </row>
    <row r="38" spans="2:7" s="50" customFormat="1" x14ac:dyDescent="0.25">
      <c r="B38" s="50">
        <v>160</v>
      </c>
      <c r="C38" s="62" t="s">
        <v>74</v>
      </c>
      <c r="E38" s="50">
        <v>160</v>
      </c>
      <c r="F38" s="53"/>
      <c r="G38" s="51"/>
    </row>
    <row r="39" spans="2:7" s="50" customFormat="1" x14ac:dyDescent="0.25">
      <c r="B39" s="50">
        <v>499.2</v>
      </c>
      <c r="C39" s="62" t="s">
        <v>58</v>
      </c>
      <c r="F39" s="53"/>
      <c r="G39" s="51"/>
    </row>
    <row r="40" spans="2:7" s="50" customFormat="1" x14ac:dyDescent="0.25">
      <c r="C40" s="62" t="s">
        <v>75</v>
      </c>
      <c r="D40" s="50">
        <v>-713.51</v>
      </c>
      <c r="F40" s="53"/>
      <c r="G40" s="51"/>
    </row>
    <row r="41" spans="2:7" s="50" customFormat="1" x14ac:dyDescent="0.25">
      <c r="C41" s="62" t="s">
        <v>46</v>
      </c>
      <c r="F41" s="53"/>
      <c r="G41" s="51"/>
    </row>
    <row r="42" spans="2:7" s="50" customFormat="1" x14ac:dyDescent="0.25">
      <c r="C42" s="62" t="s">
        <v>49</v>
      </c>
      <c r="F42" s="53"/>
      <c r="G42" s="51"/>
    </row>
    <row r="43" spans="2:7" s="50" customFormat="1" x14ac:dyDescent="0.25">
      <c r="B43" s="50">
        <v>180</v>
      </c>
      <c r="C43" s="62" t="s">
        <v>76</v>
      </c>
      <c r="F43" s="53"/>
      <c r="G43" s="51"/>
    </row>
    <row r="44" spans="2:7" s="50" customFormat="1" ht="15.75" x14ac:dyDescent="0.25">
      <c r="B44" s="65">
        <f>SUM(B24:B43)</f>
        <v>12779.880000000001</v>
      </c>
      <c r="E44" s="50">
        <f>SUM(E24:E43)</f>
        <v>12917.88</v>
      </c>
      <c r="F44" s="53"/>
      <c r="G44" s="51"/>
    </row>
    <row r="45" spans="2:7" s="50" customFormat="1" x14ac:dyDescent="0.25">
      <c r="B45" s="51"/>
      <c r="F45" s="53"/>
      <c r="G45" s="51"/>
    </row>
    <row r="46" spans="2:7" s="50" customFormat="1" x14ac:dyDescent="0.25">
      <c r="B46" s="51"/>
      <c r="F46" s="53"/>
      <c r="G46" s="51"/>
    </row>
    <row r="47" spans="2:7" s="50" customFormat="1" x14ac:dyDescent="0.25">
      <c r="B47" s="51"/>
      <c r="F47" s="53"/>
      <c r="G47" s="51"/>
    </row>
    <row r="48" spans="2:7" s="50" customFormat="1" x14ac:dyDescent="0.25">
      <c r="B48" s="51"/>
      <c r="F48" s="53"/>
    </row>
    <row r="49" spans="1:11" s="50" customFormat="1" x14ac:dyDescent="0.25">
      <c r="B49" s="51"/>
      <c r="F49" s="53"/>
      <c r="G49" s="53"/>
    </row>
    <row r="50" spans="1:11" s="50" customFormat="1" x14ac:dyDescent="0.25">
      <c r="B50" s="51"/>
      <c r="F50" s="53"/>
      <c r="G50" s="53"/>
    </row>
    <row r="51" spans="1:11" s="50" customFormat="1" x14ac:dyDescent="0.25">
      <c r="B51" s="51"/>
      <c r="C51" s="52"/>
      <c r="F51" s="53"/>
      <c r="G51" s="51"/>
    </row>
    <row r="60" spans="1:11" s="49" customFormat="1" x14ac:dyDescent="0.25">
      <c r="A60" s="50"/>
      <c r="B60" s="51"/>
      <c r="C60" s="50"/>
      <c r="D60" s="50"/>
      <c r="E60" s="50"/>
      <c r="F60" s="53"/>
      <c r="G60" s="51"/>
      <c r="H60" s="50"/>
      <c r="I60" s="50"/>
      <c r="J60" s="50"/>
      <c r="K60" s="50"/>
    </row>
    <row r="61" spans="1:11" s="49" customFormat="1" x14ac:dyDescent="0.25">
      <c r="A61" s="50"/>
      <c r="B61" s="51"/>
      <c r="C61" s="50"/>
      <c r="D61" s="50"/>
      <c r="E61" s="50"/>
      <c r="F61" s="53"/>
      <c r="G61" s="51"/>
      <c r="H61" s="50"/>
      <c r="I61" s="50"/>
      <c r="J61" s="50"/>
      <c r="K61" s="50"/>
    </row>
    <row r="62" spans="1:11" s="49" customFormat="1" x14ac:dyDescent="0.25">
      <c r="A62" s="50"/>
      <c r="B62" s="51"/>
      <c r="C62" s="50"/>
      <c r="D62" s="50"/>
      <c r="E62" s="50"/>
      <c r="F62" s="53"/>
      <c r="G62" s="51"/>
      <c r="H62" s="50"/>
      <c r="I62" s="50"/>
      <c r="J62" s="50"/>
      <c r="K62" s="50"/>
    </row>
    <row r="63" spans="1:11" s="49" customFormat="1" x14ac:dyDescent="0.25">
      <c r="A63" s="50"/>
      <c r="B63" s="51"/>
      <c r="C63" s="50"/>
      <c r="D63" s="50"/>
      <c r="E63" s="50"/>
      <c r="F63" s="53"/>
      <c r="G63" s="51"/>
      <c r="H63" s="50"/>
      <c r="I63" s="50"/>
      <c r="J63" s="50"/>
      <c r="K63" s="50"/>
    </row>
    <row r="64" spans="1:11" s="50" customFormat="1" x14ac:dyDescent="0.25">
      <c r="B64" s="51"/>
      <c r="C64" s="52" t="s">
        <v>116</v>
      </c>
      <c r="F64" s="53"/>
      <c r="G64" s="51"/>
    </row>
    <row r="65" spans="2:7" s="50" customFormat="1" x14ac:dyDescent="0.25">
      <c r="B65" s="51"/>
      <c r="C65" s="52" t="s">
        <v>59</v>
      </c>
      <c r="F65" s="53"/>
      <c r="G65" s="51"/>
    </row>
    <row r="66" spans="2:7" s="50" customFormat="1" x14ac:dyDescent="0.25">
      <c r="B66" s="51"/>
      <c r="C66" s="52" t="s">
        <v>171</v>
      </c>
      <c r="F66" s="53"/>
      <c r="G66" s="51"/>
    </row>
    <row r="68" spans="2:7" s="50" customFormat="1" x14ac:dyDescent="0.25">
      <c r="B68" s="59" t="s">
        <v>60</v>
      </c>
      <c r="C68" s="69" t="s">
        <v>78</v>
      </c>
      <c r="D68" s="59" t="s">
        <v>176</v>
      </c>
      <c r="E68" s="59"/>
      <c r="F68" s="53"/>
      <c r="G68" s="51"/>
    </row>
    <row r="69" spans="2:7" s="50" customFormat="1" x14ac:dyDescent="0.25">
      <c r="B69" s="60" t="s">
        <v>32</v>
      </c>
      <c r="D69" s="60" t="s">
        <v>32</v>
      </c>
      <c r="E69" s="60"/>
      <c r="F69" s="53"/>
      <c r="G69" s="51"/>
    </row>
    <row r="70" spans="2:7" s="50" customFormat="1" ht="15.75" x14ac:dyDescent="0.25">
      <c r="B70" s="68">
        <v>13302.99</v>
      </c>
      <c r="C70" s="50" t="s">
        <v>178</v>
      </c>
      <c r="D70" s="68">
        <v>11389.3</v>
      </c>
      <c r="F70" s="53"/>
      <c r="G70" s="51"/>
    </row>
    <row r="71" spans="2:7" s="50" customFormat="1" ht="15.75" x14ac:dyDescent="0.25">
      <c r="B71" s="65">
        <v>10866.19</v>
      </c>
      <c r="C71" s="50" t="s">
        <v>79</v>
      </c>
      <c r="D71" s="65">
        <v>12528.63</v>
      </c>
      <c r="F71" s="53"/>
      <c r="G71" s="51"/>
    </row>
    <row r="72" spans="2:7" s="50" customFormat="1" x14ac:dyDescent="0.25">
      <c r="B72" s="53"/>
      <c r="D72" s="53"/>
      <c r="F72" s="53"/>
      <c r="G72" s="51"/>
    </row>
    <row r="73" spans="2:7" s="50" customFormat="1" ht="15.75" x14ac:dyDescent="0.25">
      <c r="B73" s="65">
        <v>12779.88</v>
      </c>
      <c r="C73" s="50" t="s">
        <v>80</v>
      </c>
      <c r="D73" s="65">
        <v>12917.88</v>
      </c>
      <c r="F73" s="53"/>
      <c r="G73" s="51"/>
    </row>
    <row r="74" spans="2:7" s="50" customFormat="1" x14ac:dyDescent="0.25">
      <c r="B74" s="53">
        <v>11389.3</v>
      </c>
      <c r="C74" s="50" t="s">
        <v>179</v>
      </c>
      <c r="D74" s="53">
        <v>11000.05</v>
      </c>
      <c r="F74" s="53"/>
      <c r="G74" s="51"/>
    </row>
    <row r="75" spans="2:7" s="50" customFormat="1" x14ac:dyDescent="0.25">
      <c r="B75" s="53"/>
      <c r="D75" s="53"/>
      <c r="F75" s="53"/>
      <c r="G75" s="51"/>
    </row>
    <row r="76" spans="2:7" s="50" customFormat="1" x14ac:dyDescent="0.25">
      <c r="B76" s="53"/>
      <c r="C76" s="50" t="s">
        <v>81</v>
      </c>
      <c r="D76" s="53"/>
      <c r="F76" s="53"/>
      <c r="G76" s="53" t="s">
        <v>77</v>
      </c>
    </row>
    <row r="77" spans="2:7" s="50" customFormat="1" x14ac:dyDescent="0.25">
      <c r="B77" s="53">
        <v>11389.3</v>
      </c>
      <c r="C77" s="50" t="s">
        <v>82</v>
      </c>
      <c r="D77" s="53">
        <v>11000.05</v>
      </c>
      <c r="F77" s="53"/>
      <c r="G77" s="51"/>
    </row>
    <row r="78" spans="2:7" s="50" customFormat="1" x14ac:dyDescent="0.25">
      <c r="B78" s="53">
        <v>6777.32</v>
      </c>
      <c r="C78" s="50" t="s">
        <v>83</v>
      </c>
      <c r="D78" s="53">
        <v>6777.32</v>
      </c>
      <c r="F78" s="53"/>
      <c r="G78" s="51"/>
    </row>
    <row r="79" spans="2:7" s="50" customFormat="1" x14ac:dyDescent="0.25">
      <c r="B79" s="53"/>
      <c r="D79" s="53"/>
      <c r="F79" s="53"/>
      <c r="G79" s="51"/>
    </row>
    <row r="80" spans="2:7" s="50" customFormat="1" x14ac:dyDescent="0.25">
      <c r="B80" s="53">
        <v>18166.62</v>
      </c>
      <c r="C80" s="50" t="s">
        <v>84</v>
      </c>
      <c r="D80" s="53">
        <f>SUM(D77:D79)</f>
        <v>17777.37</v>
      </c>
      <c r="F80" s="53"/>
      <c r="G80" s="51"/>
    </row>
    <row r="81" spans="2:7" s="50" customFormat="1" x14ac:dyDescent="0.25">
      <c r="B81" s="70"/>
      <c r="F81" s="53"/>
      <c r="G81" s="51"/>
    </row>
    <row r="82" spans="2:7" s="50" customFormat="1" x14ac:dyDescent="0.25">
      <c r="B82" s="51"/>
      <c r="F82" s="53"/>
      <c r="G82" s="51"/>
    </row>
    <row r="83" spans="2:7" s="50" customFormat="1" x14ac:dyDescent="0.25">
      <c r="B83" s="51"/>
      <c r="C83" s="50" t="s">
        <v>85</v>
      </c>
      <c r="D83" s="50" t="s">
        <v>86</v>
      </c>
      <c r="F83" s="53"/>
      <c r="G83" s="51"/>
    </row>
    <row r="84" spans="2:7" s="50" customFormat="1" x14ac:dyDescent="0.25">
      <c r="B84" s="51"/>
      <c r="C84" s="50" t="s">
        <v>87</v>
      </c>
      <c r="D84" s="50" t="s">
        <v>88</v>
      </c>
      <c r="F84" s="53"/>
      <c r="G84" s="51"/>
    </row>
    <row r="86" spans="2:7" s="50" customFormat="1" x14ac:dyDescent="0.25">
      <c r="B86" s="51"/>
      <c r="C86" s="50" t="s">
        <v>89</v>
      </c>
      <c r="F86" s="53"/>
      <c r="G86" s="51"/>
    </row>
    <row r="88" spans="2:7" s="50" customFormat="1" x14ac:dyDescent="0.25">
      <c r="B88" s="51"/>
      <c r="F88" s="53"/>
    </row>
    <row r="89" spans="2:7" s="50" customFormat="1" x14ac:dyDescent="0.25">
      <c r="B89" s="51"/>
      <c r="F89" s="53"/>
      <c r="G89" s="53"/>
    </row>
    <row r="90" spans="2:7" s="50" customFormat="1" x14ac:dyDescent="0.25">
      <c r="B90" s="51"/>
      <c r="C90" s="52" t="s">
        <v>116</v>
      </c>
      <c r="F90" s="53"/>
      <c r="G90" s="51"/>
    </row>
    <row r="91" spans="2:7" s="50" customFormat="1" x14ac:dyDescent="0.25">
      <c r="B91" s="51"/>
      <c r="C91" s="52" t="s">
        <v>59</v>
      </c>
      <c r="F91" s="53"/>
      <c r="G91" s="51"/>
    </row>
    <row r="92" spans="2:7" s="50" customFormat="1" x14ac:dyDescent="0.25">
      <c r="B92" s="51"/>
      <c r="C92" s="52" t="s">
        <v>171</v>
      </c>
      <c r="F92" s="53"/>
      <c r="G92" s="51"/>
    </row>
    <row r="94" spans="2:7" s="50" customFormat="1" x14ac:dyDescent="0.25">
      <c r="B94" s="71" t="s">
        <v>90</v>
      </c>
      <c r="F94" s="53"/>
      <c r="G94" s="51"/>
    </row>
    <row r="95" spans="2:7" s="50" customFormat="1" x14ac:dyDescent="0.25">
      <c r="B95" s="71" t="s">
        <v>172</v>
      </c>
      <c r="F95" s="53"/>
      <c r="G95" s="51"/>
    </row>
    <row r="96" spans="2:7" s="50" customFormat="1" x14ac:dyDescent="0.25">
      <c r="B96" s="51" t="s">
        <v>91</v>
      </c>
      <c r="D96" s="72" t="s">
        <v>32</v>
      </c>
      <c r="F96" s="53"/>
      <c r="G96" s="51"/>
    </row>
    <row r="97" spans="2:7" s="50" customFormat="1" x14ac:dyDescent="0.25">
      <c r="B97" s="51"/>
      <c r="C97" s="50" t="s">
        <v>180</v>
      </c>
      <c r="F97" s="53"/>
      <c r="G97" s="53"/>
    </row>
    <row r="98" spans="2:7" s="50" customFormat="1" x14ac:dyDescent="0.25">
      <c r="B98" s="51"/>
      <c r="C98" s="50" t="s">
        <v>92</v>
      </c>
      <c r="D98" s="51" t="s">
        <v>93</v>
      </c>
      <c r="F98" s="53"/>
      <c r="G98" s="51"/>
    </row>
    <row r="99" spans="2:7" s="50" customFormat="1" x14ac:dyDescent="0.25">
      <c r="B99" s="51"/>
      <c r="C99" s="50" t="s">
        <v>94</v>
      </c>
      <c r="D99" s="50">
        <v>27918.5</v>
      </c>
      <c r="F99" s="53"/>
      <c r="G99" s="51"/>
    </row>
    <row r="100" spans="2:7" s="50" customFormat="1" x14ac:dyDescent="0.25">
      <c r="B100" s="51"/>
      <c r="C100" s="50" t="s">
        <v>95</v>
      </c>
      <c r="D100" s="50">
        <v>25000</v>
      </c>
      <c r="F100" s="53"/>
      <c r="G100" s="51"/>
    </row>
    <row r="101" spans="2:7" s="50" customFormat="1" x14ac:dyDescent="0.25">
      <c r="B101" s="51"/>
      <c r="C101" s="50" t="s">
        <v>96</v>
      </c>
      <c r="D101" s="50">
        <v>5000</v>
      </c>
      <c r="F101" s="53"/>
      <c r="G101" s="51"/>
    </row>
    <row r="102" spans="2:7" s="50" customFormat="1" x14ac:dyDescent="0.25">
      <c r="B102" s="51"/>
      <c r="C102" s="50" t="s">
        <v>97</v>
      </c>
      <c r="D102" s="50">
        <v>950</v>
      </c>
      <c r="F102" s="53"/>
      <c r="G102" s="51"/>
    </row>
    <row r="103" spans="2:7" s="50" customFormat="1" x14ac:dyDescent="0.25">
      <c r="B103" s="51"/>
      <c r="C103" s="50" t="s">
        <v>98</v>
      </c>
      <c r="D103" s="50">
        <v>599.85</v>
      </c>
      <c r="F103" s="53"/>
      <c r="G103" s="51"/>
    </row>
    <row r="104" spans="2:7" s="50" customFormat="1" x14ac:dyDescent="0.25">
      <c r="B104" s="51"/>
      <c r="C104" s="50" t="s">
        <v>99</v>
      </c>
      <c r="D104" s="50">
        <v>1</v>
      </c>
      <c r="F104" s="53"/>
      <c r="G104" s="51"/>
    </row>
    <row r="105" spans="2:7" s="50" customFormat="1" x14ac:dyDescent="0.25">
      <c r="B105" s="51"/>
      <c r="C105" s="50" t="s">
        <v>100</v>
      </c>
      <c r="D105" s="50">
        <v>1372.96</v>
      </c>
      <c r="F105" s="53"/>
      <c r="G105" s="51"/>
    </row>
    <row r="106" spans="2:7" s="50" customFormat="1" x14ac:dyDescent="0.25">
      <c r="B106" s="51"/>
      <c r="C106" s="50" t="s">
        <v>101</v>
      </c>
      <c r="D106" s="50">
        <v>846.77</v>
      </c>
      <c r="F106" s="53"/>
      <c r="G106" s="51"/>
    </row>
    <row r="107" spans="2:7" s="50" customFormat="1" x14ac:dyDescent="0.25">
      <c r="B107" s="51"/>
      <c r="C107" s="50" t="s">
        <v>102</v>
      </c>
      <c r="D107" s="50">
        <v>1223.6500000000001</v>
      </c>
      <c r="F107" s="53"/>
      <c r="G107" s="51"/>
    </row>
    <row r="108" spans="2:7" s="50" customFormat="1" x14ac:dyDescent="0.25">
      <c r="B108" s="51"/>
      <c r="C108" s="50" t="s">
        <v>115</v>
      </c>
      <c r="D108" s="50">
        <v>1585.69</v>
      </c>
      <c r="F108" s="53"/>
      <c r="G108" s="51"/>
    </row>
    <row r="109" spans="2:7" s="50" customFormat="1" x14ac:dyDescent="0.25">
      <c r="B109" s="51"/>
      <c r="D109" s="50">
        <f>SUM(D99:D108)</f>
        <v>64498.42</v>
      </c>
      <c r="F109" s="53"/>
      <c r="G109" s="51"/>
    </row>
    <row r="111" spans="2:7" s="50" customFormat="1" x14ac:dyDescent="0.25">
      <c r="B111" s="71" t="s">
        <v>103</v>
      </c>
      <c r="F111" s="53"/>
      <c r="G111" s="51"/>
    </row>
    <row r="112" spans="2:7" s="50" customFormat="1" x14ac:dyDescent="0.25">
      <c r="B112" s="71" t="s">
        <v>104</v>
      </c>
      <c r="F112" s="53"/>
      <c r="G112" s="51"/>
    </row>
    <row r="113" spans="1:7" s="50" customFormat="1" x14ac:dyDescent="0.25">
      <c r="B113" s="71" t="s">
        <v>105</v>
      </c>
      <c r="F113" s="53"/>
      <c r="G113" s="51"/>
    </row>
    <row r="114" spans="1:7" s="50" customFormat="1" x14ac:dyDescent="0.25">
      <c r="A114" s="51" t="s">
        <v>106</v>
      </c>
      <c r="B114" s="71" t="s">
        <v>107</v>
      </c>
      <c r="F114" s="53"/>
      <c r="G114" s="51"/>
    </row>
    <row r="115" spans="1:7" s="50" customFormat="1" x14ac:dyDescent="0.25">
      <c r="A115" s="51"/>
      <c r="B115" s="71" t="s">
        <v>173</v>
      </c>
      <c r="F115" s="53"/>
      <c r="G115" s="51"/>
    </row>
    <row r="116" spans="1:7" s="50" customFormat="1" x14ac:dyDescent="0.25">
      <c r="A116" s="51" t="s">
        <v>106</v>
      </c>
      <c r="B116" s="71" t="s">
        <v>108</v>
      </c>
      <c r="F116" s="53"/>
      <c r="G116" s="51"/>
    </row>
    <row r="117" spans="1:7" s="50" customFormat="1" x14ac:dyDescent="0.25">
      <c r="A117" s="51"/>
      <c r="B117" s="71" t="s">
        <v>174</v>
      </c>
      <c r="F117" s="53"/>
      <c r="G117" s="51"/>
    </row>
    <row r="118" spans="1:7" s="50" customFormat="1" x14ac:dyDescent="0.25">
      <c r="A118" s="51"/>
      <c r="B118" s="71" t="s">
        <v>109</v>
      </c>
      <c r="F118" s="53"/>
      <c r="G118" s="51"/>
    </row>
    <row r="119" spans="1:7" s="50" customFormat="1" x14ac:dyDescent="0.25">
      <c r="A119" s="51" t="s">
        <v>106</v>
      </c>
      <c r="B119" s="71" t="s">
        <v>110</v>
      </c>
      <c r="F119" s="53"/>
      <c r="G119" s="51"/>
    </row>
    <row r="120" spans="1:7" s="50" customFormat="1" x14ac:dyDescent="0.25">
      <c r="A120" s="51"/>
      <c r="B120" s="71" t="s">
        <v>175</v>
      </c>
      <c r="F120" s="53"/>
      <c r="G120" s="51"/>
    </row>
    <row r="121" spans="1:7" s="50" customFormat="1" x14ac:dyDescent="0.25">
      <c r="A121" s="51" t="s">
        <v>106</v>
      </c>
      <c r="B121" s="71" t="s">
        <v>111</v>
      </c>
      <c r="F121" s="53"/>
      <c r="G121" s="51"/>
    </row>
    <row r="122" spans="1:7" s="50" customFormat="1" x14ac:dyDescent="0.25">
      <c r="B122" s="71" t="s">
        <v>112</v>
      </c>
      <c r="F122" s="53"/>
      <c r="G122" s="51"/>
    </row>
    <row r="123" spans="1:7" s="50" customFormat="1" x14ac:dyDescent="0.25">
      <c r="A123" s="51" t="s">
        <v>106</v>
      </c>
      <c r="B123" s="71" t="s">
        <v>113</v>
      </c>
      <c r="F123" s="53"/>
      <c r="G123" s="51"/>
    </row>
    <row r="124" spans="1:7" s="50" customFormat="1" x14ac:dyDescent="0.25">
      <c r="A124" s="51"/>
      <c r="B124" s="71" t="s">
        <v>114</v>
      </c>
      <c r="F124" s="53"/>
      <c r="G124" s="51"/>
    </row>
    <row r="126" spans="1:7" s="50" customFormat="1" x14ac:dyDescent="0.25">
      <c r="B126" s="71"/>
      <c r="F126" s="53"/>
      <c r="G126" s="51"/>
    </row>
    <row r="127" spans="1:7" s="50" customFormat="1" x14ac:dyDescent="0.25">
      <c r="B127" s="71"/>
      <c r="F127" s="53"/>
      <c r="G127" s="51"/>
    </row>
  </sheetData>
  <pageMargins left="0.7" right="0.7" top="0.75" bottom="0.75" header="0.3" footer="0.3"/>
  <pageSetup paperSize="9" scale="7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opLeftCell="A13" workbookViewId="0">
      <selection sqref="A1:H18"/>
    </sheetView>
  </sheetViews>
  <sheetFormatPr defaultColWidth="9.140625" defaultRowHeight="15" x14ac:dyDescent="0.25"/>
  <cols>
    <col min="1" max="1" width="11.42578125" style="42" bestFit="1" customWidth="1"/>
    <col min="2" max="2" width="15" style="42" bestFit="1" customWidth="1"/>
    <col min="3" max="3" width="24.28515625" style="42" customWidth="1"/>
    <col min="4" max="4" width="38.28515625" style="42" bestFit="1" customWidth="1"/>
    <col min="5" max="5" width="48.42578125" style="42" customWidth="1"/>
    <col min="6" max="6" width="13.140625" style="42" bestFit="1" customWidth="1"/>
    <col min="7" max="7" width="12.140625" style="42" bestFit="1" customWidth="1"/>
    <col min="8" max="8" width="12.28515625" style="42" bestFit="1" customWidth="1"/>
    <col min="9" max="16384" width="9.140625" style="42"/>
  </cols>
  <sheetData>
    <row r="1" spans="1:8" ht="30" x14ac:dyDescent="0.25">
      <c r="A1" s="86" t="s">
        <v>44</v>
      </c>
      <c r="B1" s="86"/>
      <c r="C1" s="86"/>
      <c r="D1" s="86"/>
      <c r="E1" s="86"/>
      <c r="F1" s="86"/>
      <c r="G1" s="86"/>
      <c r="H1" s="86"/>
    </row>
    <row r="2" spans="1:8" x14ac:dyDescent="0.25">
      <c r="A2" s="86" t="s">
        <v>37</v>
      </c>
      <c r="B2" s="86" t="s">
        <v>38</v>
      </c>
      <c r="C2" s="86" t="s">
        <v>50</v>
      </c>
      <c r="D2" s="86" t="s">
        <v>39</v>
      </c>
      <c r="E2" s="86" t="s">
        <v>40</v>
      </c>
      <c r="F2" s="86" t="s">
        <v>41</v>
      </c>
      <c r="G2" s="86" t="s">
        <v>42</v>
      </c>
      <c r="H2" s="86" t="s">
        <v>43</v>
      </c>
    </row>
    <row r="3" spans="1:8" x14ac:dyDescent="0.25">
      <c r="A3" s="85"/>
      <c r="B3" s="83"/>
      <c r="C3" s="83"/>
      <c r="D3" s="83"/>
      <c r="E3" s="83"/>
      <c r="F3" s="83"/>
      <c r="G3" s="83"/>
      <c r="H3" s="83"/>
    </row>
    <row r="4" spans="1:8" ht="30" x14ac:dyDescent="0.25">
      <c r="A4" s="85">
        <v>44682</v>
      </c>
      <c r="B4" s="84">
        <v>14703</v>
      </c>
      <c r="C4" s="84" t="s">
        <v>181</v>
      </c>
      <c r="D4" s="84" t="s">
        <v>182</v>
      </c>
      <c r="E4" s="84" t="s">
        <v>183</v>
      </c>
      <c r="F4" s="84">
        <v>78</v>
      </c>
      <c r="G4" s="84">
        <v>13</v>
      </c>
      <c r="H4" s="84" t="s">
        <v>184</v>
      </c>
    </row>
    <row r="5" spans="1:8" ht="30" x14ac:dyDescent="0.25">
      <c r="A5" s="85">
        <v>44682</v>
      </c>
      <c r="B5" s="84">
        <v>14725</v>
      </c>
      <c r="C5" s="84" t="s">
        <v>181</v>
      </c>
      <c r="D5" s="84" t="s">
        <v>182</v>
      </c>
      <c r="E5" s="84" t="s">
        <v>185</v>
      </c>
      <c r="F5" s="84">
        <v>151.19999999999999</v>
      </c>
      <c r="G5" s="84">
        <v>25.2</v>
      </c>
      <c r="H5" s="84" t="s">
        <v>184</v>
      </c>
    </row>
    <row r="6" spans="1:8" ht="30" x14ac:dyDescent="0.25">
      <c r="A6" s="85">
        <v>44724</v>
      </c>
      <c r="B6" s="84">
        <v>7323</v>
      </c>
      <c r="C6" s="84" t="s">
        <v>186</v>
      </c>
      <c r="D6" s="84" t="s">
        <v>187</v>
      </c>
      <c r="E6" s="84" t="s">
        <v>188</v>
      </c>
      <c r="F6" s="84">
        <v>674.4</v>
      </c>
      <c r="G6" s="84">
        <v>112.4</v>
      </c>
      <c r="H6" s="84" t="s">
        <v>189</v>
      </c>
    </row>
    <row r="7" spans="1:8" ht="30" x14ac:dyDescent="0.25">
      <c r="A7" s="85">
        <v>44743</v>
      </c>
      <c r="B7" s="84">
        <v>14967</v>
      </c>
      <c r="C7" s="84" t="s">
        <v>181</v>
      </c>
      <c r="D7" s="84" t="s">
        <v>182</v>
      </c>
      <c r="E7" s="84" t="s">
        <v>190</v>
      </c>
      <c r="F7" s="84">
        <v>225.76</v>
      </c>
      <c r="G7" s="84">
        <v>37.630000000000003</v>
      </c>
      <c r="H7" s="84" t="s">
        <v>184</v>
      </c>
    </row>
    <row r="8" spans="1:8" ht="30" x14ac:dyDescent="0.25">
      <c r="A8" s="85">
        <v>44757</v>
      </c>
      <c r="B8" s="84">
        <v>1021</v>
      </c>
      <c r="C8" s="84" t="s">
        <v>181</v>
      </c>
      <c r="D8" s="84" t="s">
        <v>191</v>
      </c>
      <c r="E8" s="84" t="s">
        <v>192</v>
      </c>
      <c r="F8" s="84">
        <v>120</v>
      </c>
      <c r="G8" s="84">
        <v>20</v>
      </c>
      <c r="H8" s="84">
        <v>219581100</v>
      </c>
    </row>
    <row r="9" spans="1:8" ht="30" x14ac:dyDescent="0.25">
      <c r="A9" s="85">
        <v>44779</v>
      </c>
      <c r="B9" s="84">
        <v>517077799</v>
      </c>
      <c r="C9" s="84" t="s">
        <v>181</v>
      </c>
      <c r="D9" s="84" t="s">
        <v>193</v>
      </c>
      <c r="E9" s="84" t="s">
        <v>194</v>
      </c>
      <c r="F9" s="84">
        <v>674.21</v>
      </c>
      <c r="G9" s="84">
        <v>72.239999999999995</v>
      </c>
      <c r="H9" s="84">
        <v>107831677</v>
      </c>
    </row>
    <row r="10" spans="1:8" ht="30" x14ac:dyDescent="0.25">
      <c r="A10" s="85">
        <v>44796</v>
      </c>
      <c r="B10" s="84">
        <v>15256</v>
      </c>
      <c r="C10" s="84" t="s">
        <v>181</v>
      </c>
      <c r="D10" s="84" t="s">
        <v>182</v>
      </c>
      <c r="E10" s="84" t="s">
        <v>195</v>
      </c>
      <c r="F10" s="84">
        <v>84</v>
      </c>
      <c r="G10" s="84">
        <v>14</v>
      </c>
      <c r="H10" s="84" t="s">
        <v>184</v>
      </c>
    </row>
    <row r="11" spans="1:8" ht="30" x14ac:dyDescent="0.25">
      <c r="A11" s="85">
        <v>44799</v>
      </c>
      <c r="B11" s="84">
        <v>24327</v>
      </c>
      <c r="C11" s="84" t="s">
        <v>196</v>
      </c>
      <c r="D11" s="84" t="s">
        <v>197</v>
      </c>
      <c r="E11" s="84" t="s">
        <v>198</v>
      </c>
      <c r="F11" s="84">
        <v>683.24</v>
      </c>
      <c r="G11" s="84">
        <v>113.87</v>
      </c>
      <c r="H11" s="84">
        <v>491533929</v>
      </c>
    </row>
    <row r="12" spans="1:8" ht="60" x14ac:dyDescent="0.25">
      <c r="A12" s="85">
        <v>44862</v>
      </c>
      <c r="B12" s="84">
        <v>24521</v>
      </c>
      <c r="C12" s="84" t="s">
        <v>196</v>
      </c>
      <c r="D12" s="84" t="s">
        <v>197</v>
      </c>
      <c r="E12" s="84" t="s">
        <v>199</v>
      </c>
      <c r="F12" s="84">
        <v>1092</v>
      </c>
      <c r="G12" s="84">
        <v>182</v>
      </c>
      <c r="H12" s="84">
        <v>491533929</v>
      </c>
    </row>
    <row r="13" spans="1:8" ht="30" x14ac:dyDescent="0.25">
      <c r="A13" s="85">
        <v>44915</v>
      </c>
      <c r="B13" s="84">
        <v>165137</v>
      </c>
      <c r="C13" s="84" t="s">
        <v>200</v>
      </c>
      <c r="D13" s="84" t="s">
        <v>201</v>
      </c>
      <c r="E13" s="84" t="s">
        <v>202</v>
      </c>
      <c r="F13" s="84">
        <v>439</v>
      </c>
      <c r="G13" s="84">
        <v>73.17</v>
      </c>
      <c r="H13" s="84">
        <v>558409710</v>
      </c>
    </row>
    <row r="14" spans="1:8" ht="45" x14ac:dyDescent="0.25">
      <c r="A14" s="85">
        <v>44916</v>
      </c>
      <c r="B14" s="84">
        <v>1065</v>
      </c>
      <c r="C14" s="84" t="s">
        <v>181</v>
      </c>
      <c r="D14" s="84" t="s">
        <v>191</v>
      </c>
      <c r="E14" s="84" t="s">
        <v>203</v>
      </c>
      <c r="F14" s="84">
        <v>300</v>
      </c>
      <c r="G14" s="84">
        <v>50</v>
      </c>
      <c r="H14" s="84">
        <v>219581100</v>
      </c>
    </row>
    <row r="15" spans="1:8" x14ac:dyDescent="0.25">
      <c r="A15" s="85"/>
      <c r="B15" s="83"/>
      <c r="C15" s="83"/>
      <c r="D15" s="83"/>
      <c r="E15" s="83"/>
      <c r="F15" s="83"/>
      <c r="G15" s="83"/>
      <c r="H15" s="83"/>
    </row>
    <row r="16" spans="1:8" x14ac:dyDescent="0.25">
      <c r="A16" s="85"/>
      <c r="B16" s="83"/>
      <c r="C16" s="83"/>
      <c r="D16" s="83"/>
      <c r="E16" s="83"/>
      <c r="F16" s="83"/>
      <c r="G16" s="83"/>
      <c r="H16" s="83"/>
    </row>
    <row r="17" spans="1:7" x14ac:dyDescent="0.25">
      <c r="A17" s="85"/>
      <c r="B17" s="83"/>
      <c r="C17" s="83"/>
      <c r="D17" s="83"/>
      <c r="E17" s="83"/>
      <c r="F17" s="83"/>
      <c r="G17" s="83"/>
    </row>
    <row r="18" spans="1:7" x14ac:dyDescent="0.25">
      <c r="A18" s="83"/>
      <c r="B18" s="83"/>
      <c r="C18" s="83"/>
      <c r="D18" s="83"/>
      <c r="E18" s="83"/>
      <c r="F18" s="86" t="s">
        <v>45</v>
      </c>
      <c r="G18" s="86">
        <v>713.51</v>
      </c>
    </row>
  </sheetData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2"/>
  <sheetViews>
    <sheetView topLeftCell="A15" workbookViewId="0">
      <selection activeCell="B15" sqref="B15"/>
    </sheetView>
  </sheetViews>
  <sheetFormatPr defaultColWidth="9.140625" defaultRowHeight="15" x14ac:dyDescent="0.25"/>
  <cols>
    <col min="1" max="1" width="49.28515625" style="20" bestFit="1" customWidth="1"/>
    <col min="2" max="2" width="12" style="73" customWidth="1"/>
    <col min="3" max="4" width="10.7109375" style="73" customWidth="1"/>
    <col min="5" max="5" width="9.140625" style="73"/>
    <col min="6" max="6" width="44.85546875" style="20" customWidth="1"/>
    <col min="7" max="7" width="12.140625" style="73" customWidth="1"/>
    <col min="8" max="8" width="12.5703125" style="73" customWidth="1"/>
    <col min="9" max="9" width="10.42578125" style="73" customWidth="1"/>
    <col min="10" max="16384" width="9.140625" style="73"/>
  </cols>
  <sheetData>
    <row r="2" spans="1:9" ht="15.75" x14ac:dyDescent="0.25">
      <c r="C2" s="1" t="s">
        <v>52</v>
      </c>
    </row>
    <row r="3" spans="1:9" ht="15.75" x14ac:dyDescent="0.25">
      <c r="C3" s="1" t="s">
        <v>125</v>
      </c>
    </row>
    <row r="4" spans="1:9" ht="15.75" thickBot="1" x14ac:dyDescent="0.3"/>
    <row r="5" spans="1:9" ht="15.75" x14ac:dyDescent="0.25">
      <c r="A5" s="23" t="s">
        <v>0</v>
      </c>
      <c r="B5" s="24" t="s">
        <v>14</v>
      </c>
      <c r="C5" s="24" t="s">
        <v>15</v>
      </c>
      <c r="D5" s="25"/>
      <c r="F5" s="23" t="s">
        <v>16</v>
      </c>
      <c r="G5" s="33" t="s">
        <v>19</v>
      </c>
      <c r="H5" s="11" t="s">
        <v>20</v>
      </c>
      <c r="I5" s="25"/>
    </row>
    <row r="6" spans="1:9" ht="16.5" thickBot="1" x14ac:dyDescent="0.3">
      <c r="A6" s="26"/>
      <c r="B6" s="27" t="s">
        <v>120</v>
      </c>
      <c r="C6" s="27" t="s">
        <v>120</v>
      </c>
      <c r="D6" s="28" t="s">
        <v>12</v>
      </c>
      <c r="F6" s="26"/>
      <c r="G6" s="27" t="s">
        <v>120</v>
      </c>
      <c r="H6" s="3" t="s">
        <v>120</v>
      </c>
      <c r="I6" s="28" t="s">
        <v>12</v>
      </c>
    </row>
    <row r="7" spans="1:9" ht="15.75" x14ac:dyDescent="0.25">
      <c r="A7" s="29" t="s">
        <v>1</v>
      </c>
      <c r="B7" s="17">
        <v>1365</v>
      </c>
      <c r="C7" s="4"/>
      <c r="D7" s="4"/>
      <c r="F7" s="4" t="s">
        <v>17</v>
      </c>
      <c r="G7" s="4">
        <v>7476</v>
      </c>
      <c r="H7" s="4">
        <v>6454.9</v>
      </c>
      <c r="I7" s="31"/>
    </row>
    <row r="8" spans="1:9" ht="15.75" x14ac:dyDescent="0.25">
      <c r="A8" s="29" t="s">
        <v>2</v>
      </c>
      <c r="B8" s="18">
        <v>150</v>
      </c>
      <c r="C8" s="5"/>
      <c r="D8" s="5"/>
      <c r="F8" s="6" t="s">
        <v>18</v>
      </c>
      <c r="G8" s="5"/>
      <c r="H8" s="5"/>
      <c r="I8" s="31"/>
    </row>
    <row r="9" spans="1:9" ht="16.5" thickBot="1" x14ac:dyDescent="0.3">
      <c r="A9" s="29" t="s">
        <v>3</v>
      </c>
      <c r="B9" s="18">
        <v>800</v>
      </c>
      <c r="C9" s="5"/>
      <c r="D9" s="5"/>
      <c r="F9" s="8" t="s">
        <v>22</v>
      </c>
      <c r="G9" s="9"/>
      <c r="I9" s="31"/>
    </row>
    <row r="10" spans="1:9" ht="16.5" thickBot="1" x14ac:dyDescent="0.3">
      <c r="A10" s="29" t="s">
        <v>4</v>
      </c>
      <c r="B10" s="18">
        <v>280.94</v>
      </c>
      <c r="C10" s="5"/>
      <c r="D10" s="5"/>
      <c r="F10" s="9"/>
      <c r="G10" s="34">
        <f>+SUM(G9:G9)</f>
        <v>0</v>
      </c>
      <c r="H10" s="35">
        <f>SUM(H7:H9)</f>
        <v>6454.9</v>
      </c>
      <c r="I10" s="36">
        <f>SUM(I7:I9)</f>
        <v>0</v>
      </c>
    </row>
    <row r="11" spans="1:9" ht="15.75" x14ac:dyDescent="0.25">
      <c r="A11" s="29" t="s">
        <v>53</v>
      </c>
      <c r="B11" s="18">
        <v>1600</v>
      </c>
      <c r="C11" s="5"/>
      <c r="D11" s="5"/>
      <c r="F11" s="46"/>
      <c r="G11" s="47"/>
      <c r="H11" s="41"/>
      <c r="I11" s="41"/>
    </row>
    <row r="12" spans="1:9" ht="15.75" x14ac:dyDescent="0.25">
      <c r="A12" s="29" t="s">
        <v>5</v>
      </c>
      <c r="B12" s="18">
        <v>600</v>
      </c>
      <c r="C12" s="5"/>
      <c r="D12" s="5"/>
    </row>
    <row r="13" spans="1:9" ht="15.75" x14ac:dyDescent="0.25">
      <c r="A13" s="29" t="s">
        <v>7</v>
      </c>
      <c r="B13" s="18">
        <v>0</v>
      </c>
      <c r="C13" s="5"/>
      <c r="D13" s="5"/>
    </row>
    <row r="14" spans="1:9" ht="15.75" x14ac:dyDescent="0.25">
      <c r="A14" s="29" t="s">
        <v>8</v>
      </c>
      <c r="B14" s="18">
        <v>150</v>
      </c>
      <c r="C14" s="5"/>
      <c r="D14" s="5"/>
    </row>
    <row r="15" spans="1:9" ht="15.75" x14ac:dyDescent="0.25">
      <c r="A15" s="29" t="s">
        <v>21</v>
      </c>
      <c r="B15" s="18">
        <v>190</v>
      </c>
      <c r="C15" s="5"/>
      <c r="D15" s="5"/>
    </row>
    <row r="16" spans="1:9" ht="15.75" x14ac:dyDescent="0.25">
      <c r="A16" s="29" t="s">
        <v>48</v>
      </c>
      <c r="B16" s="18">
        <v>5000</v>
      </c>
      <c r="C16" s="5"/>
      <c r="D16" s="5"/>
    </row>
    <row r="17" spans="1:10" ht="17.25" customHeight="1" x14ac:dyDescent="0.25">
      <c r="A17" s="29" t="s">
        <v>46</v>
      </c>
      <c r="B17" s="44">
        <v>0</v>
      </c>
      <c r="C17" s="45"/>
      <c r="D17" s="43"/>
      <c r="H17" s="16"/>
    </row>
    <row r="18" spans="1:10" ht="15.75" x14ac:dyDescent="0.25">
      <c r="A18" s="29" t="s">
        <v>49</v>
      </c>
      <c r="B18" s="44">
        <v>250</v>
      </c>
      <c r="C18" s="45"/>
      <c r="D18" s="18"/>
    </row>
    <row r="19" spans="1:10" ht="19.5" customHeight="1" x14ac:dyDescent="0.25">
      <c r="A19" s="29" t="s">
        <v>54</v>
      </c>
      <c r="B19" s="44">
        <v>0</v>
      </c>
      <c r="C19" s="45"/>
      <c r="D19" s="18"/>
      <c r="F19" s="21" t="s">
        <v>126</v>
      </c>
    </row>
    <row r="20" spans="1:10" ht="15" customHeight="1" thickBot="1" x14ac:dyDescent="0.3">
      <c r="A20" s="29" t="s">
        <v>55</v>
      </c>
      <c r="B20" s="44">
        <v>500</v>
      </c>
      <c r="C20" s="45"/>
      <c r="D20" s="18"/>
      <c r="F20" s="10" t="s">
        <v>28</v>
      </c>
    </row>
    <row r="21" spans="1:10" ht="15" customHeight="1" x14ac:dyDescent="0.25">
      <c r="A21" s="29" t="s">
        <v>57</v>
      </c>
      <c r="B21" s="44">
        <v>6000</v>
      </c>
      <c r="C21" s="45"/>
      <c r="D21" s="18"/>
      <c r="F21" s="7"/>
      <c r="G21" s="15"/>
      <c r="H21" s="15"/>
      <c r="I21" s="15"/>
      <c r="J21" s="15"/>
    </row>
    <row r="22" spans="1:10" ht="15" customHeight="1" x14ac:dyDescent="0.25">
      <c r="A22" s="30" t="s">
        <v>9</v>
      </c>
      <c r="B22" s="38"/>
      <c r="C22" s="39"/>
      <c r="D22" s="31"/>
      <c r="F22" s="22" t="s">
        <v>29</v>
      </c>
      <c r="G22" s="14" t="s">
        <v>31</v>
      </c>
      <c r="H22" s="14" t="s">
        <v>33</v>
      </c>
      <c r="I22" s="14" t="s">
        <v>34</v>
      </c>
      <c r="J22" s="14" t="s">
        <v>35</v>
      </c>
    </row>
    <row r="23" spans="1:10" ht="15" customHeight="1" x14ac:dyDescent="0.25">
      <c r="A23" s="29" t="s">
        <v>10</v>
      </c>
      <c r="B23" s="18">
        <v>750</v>
      </c>
      <c r="C23" s="5"/>
      <c r="D23" s="5"/>
      <c r="F23" s="8"/>
      <c r="G23" s="14" t="s">
        <v>32</v>
      </c>
      <c r="H23" s="14" t="s">
        <v>32</v>
      </c>
      <c r="I23" s="14" t="s">
        <v>32</v>
      </c>
      <c r="J23" s="14" t="s">
        <v>32</v>
      </c>
    </row>
    <row r="24" spans="1:10" ht="18" customHeight="1" x14ac:dyDescent="0.25">
      <c r="A24" s="29" t="s">
        <v>56</v>
      </c>
      <c r="B24" s="18">
        <v>500</v>
      </c>
      <c r="C24" s="5"/>
      <c r="D24" s="5"/>
      <c r="F24" s="8"/>
      <c r="H24" s="8"/>
      <c r="I24" s="8"/>
      <c r="J24" s="8"/>
    </row>
    <row r="25" spans="1:10" ht="15.75" x14ac:dyDescent="0.25">
      <c r="A25" s="29" t="s">
        <v>11</v>
      </c>
      <c r="B25" s="18">
        <v>163.80000000000001</v>
      </c>
      <c r="C25" s="5"/>
      <c r="D25" s="5"/>
      <c r="F25" s="8" t="s">
        <v>36</v>
      </c>
      <c r="G25" s="73">
        <v>6777.32</v>
      </c>
      <c r="H25" s="8"/>
      <c r="I25" s="8"/>
      <c r="J25" s="8">
        <v>6777.32</v>
      </c>
    </row>
    <row r="26" spans="1:10" ht="16.5" thickBot="1" x14ac:dyDescent="0.3">
      <c r="A26" s="29" t="s">
        <v>47</v>
      </c>
      <c r="B26" s="18">
        <v>151.19999999999999</v>
      </c>
      <c r="C26" s="5"/>
      <c r="D26" s="5"/>
      <c r="F26" s="2" t="s">
        <v>30</v>
      </c>
      <c r="G26" s="12">
        <v>11389.3</v>
      </c>
      <c r="H26" s="37">
        <f>-C28</f>
        <v>0</v>
      </c>
      <c r="I26" s="2">
        <f>+SUM(H7:H9)</f>
        <v>6454.9</v>
      </c>
      <c r="J26" s="2">
        <f>SUM(G26:I26)</f>
        <v>17844.199999999997</v>
      </c>
    </row>
    <row r="27" spans="1:10" ht="16.5" thickBot="1" x14ac:dyDescent="0.3">
      <c r="A27" s="32" t="s">
        <v>12</v>
      </c>
      <c r="B27" s="18"/>
      <c r="C27" s="5"/>
      <c r="D27" s="5"/>
      <c r="G27" s="2">
        <f>+SUM(G24:G26)</f>
        <v>18166.62</v>
      </c>
      <c r="H27" s="2">
        <f>+SUM(H24:H26)</f>
        <v>0</v>
      </c>
      <c r="I27" s="2">
        <f>+SUM(H7:H9)</f>
        <v>6454.9</v>
      </c>
      <c r="J27" s="40">
        <f>+SUM(J24:J26)</f>
        <v>24621.519999999997</v>
      </c>
    </row>
    <row r="28" spans="1:10" ht="15.75" x14ac:dyDescent="0.25">
      <c r="A28" s="19" t="s">
        <v>13</v>
      </c>
      <c r="B28" s="37">
        <f>+SUM(B7:B27)</f>
        <v>18450.940000000002</v>
      </c>
      <c r="C28" s="37">
        <f>+SUM(C7:C27)</f>
        <v>0</v>
      </c>
      <c r="D28" s="37">
        <f>+SUM(D7:D27)</f>
        <v>0</v>
      </c>
    </row>
    <row r="29" spans="1:10" ht="15.75" x14ac:dyDescent="0.25">
      <c r="A29" s="19"/>
      <c r="B29" s="41"/>
      <c r="C29" s="41"/>
      <c r="D29" s="41"/>
    </row>
    <row r="30" spans="1:10" ht="15.75" x14ac:dyDescent="0.25">
      <c r="A30" s="19"/>
      <c r="B30" s="41"/>
      <c r="C30" s="41"/>
      <c r="D30" s="41"/>
    </row>
    <row r="31" spans="1:10" ht="15.75" x14ac:dyDescent="0.25">
      <c r="A31" s="19"/>
      <c r="B31" s="41"/>
      <c r="C31" s="41"/>
      <c r="D31" s="41"/>
    </row>
    <row r="33" spans="1:2" ht="15.75" x14ac:dyDescent="0.25">
      <c r="A33" s="87" t="s">
        <v>127</v>
      </c>
      <c r="B33" s="88"/>
    </row>
    <row r="34" spans="1:2" ht="15.75" x14ac:dyDescent="0.25">
      <c r="A34" s="19"/>
    </row>
    <row r="35" spans="1:2" ht="15.75" x14ac:dyDescent="0.25">
      <c r="A35" s="19" t="s">
        <v>23</v>
      </c>
    </row>
    <row r="36" spans="1:2" ht="15.75" x14ac:dyDescent="0.25">
      <c r="A36" s="19" t="s">
        <v>51</v>
      </c>
      <c r="B36" s="12">
        <v>11389.3</v>
      </c>
    </row>
    <row r="37" spans="1:2" ht="16.5" thickBot="1" x14ac:dyDescent="0.3">
      <c r="A37" s="19" t="s">
        <v>24</v>
      </c>
      <c r="B37" s="35">
        <f>SUM(H7:H9)</f>
        <v>6454.9</v>
      </c>
    </row>
    <row r="38" spans="1:2" ht="15.75" x14ac:dyDescent="0.25">
      <c r="A38" s="19" t="s">
        <v>27</v>
      </c>
      <c r="B38" s="12">
        <f>+B36+B37</f>
        <v>17844.199999999997</v>
      </c>
    </row>
    <row r="39" spans="1:2" ht="15.75" x14ac:dyDescent="0.25">
      <c r="A39" s="19" t="s">
        <v>25</v>
      </c>
    </row>
    <row r="40" spans="1:2" ht="15.75" x14ac:dyDescent="0.25">
      <c r="A40" s="19" t="s">
        <v>26</v>
      </c>
      <c r="B40" s="37">
        <f>+SUM(C7:C27)</f>
        <v>0</v>
      </c>
    </row>
    <row r="41" spans="1:2" ht="15.75" x14ac:dyDescent="0.25">
      <c r="A41" s="19" t="s">
        <v>128</v>
      </c>
      <c r="B41" s="13">
        <f>SUM(B38-B40)</f>
        <v>17844.199999999997</v>
      </c>
    </row>
    <row r="42" spans="1:2" ht="15.75" x14ac:dyDescent="0.25">
      <c r="A42" s="19"/>
    </row>
  </sheetData>
  <mergeCells count="1">
    <mergeCell ref="A33:B33"/>
  </mergeCells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2"/>
  <sheetViews>
    <sheetView workbookViewId="0">
      <selection sqref="A1:XFD1048576"/>
    </sheetView>
  </sheetViews>
  <sheetFormatPr defaultColWidth="9.140625" defaultRowHeight="15" x14ac:dyDescent="0.25"/>
  <cols>
    <col min="1" max="1" width="49.28515625" style="20" bestFit="1" customWidth="1"/>
    <col min="2" max="2" width="12" style="73" customWidth="1"/>
    <col min="3" max="4" width="10.7109375" style="73" customWidth="1"/>
    <col min="5" max="5" width="9.140625" style="73"/>
    <col min="6" max="6" width="44.85546875" style="20" customWidth="1"/>
    <col min="7" max="7" width="12.140625" style="73" customWidth="1"/>
    <col min="8" max="8" width="12.5703125" style="73" customWidth="1"/>
    <col min="9" max="9" width="10.42578125" style="73" customWidth="1"/>
    <col min="10" max="16384" width="9.140625" style="73"/>
  </cols>
  <sheetData>
    <row r="2" spans="1:9" ht="15.75" x14ac:dyDescent="0.25">
      <c r="C2" s="1" t="s">
        <v>52</v>
      </c>
    </row>
    <row r="3" spans="1:9" ht="15.75" x14ac:dyDescent="0.25">
      <c r="C3" s="1" t="s">
        <v>129</v>
      </c>
    </row>
    <row r="4" spans="1:9" ht="15.75" thickBot="1" x14ac:dyDescent="0.3"/>
    <row r="5" spans="1:9" ht="15.75" x14ac:dyDescent="0.25">
      <c r="A5" s="23" t="s">
        <v>0</v>
      </c>
      <c r="B5" s="24" t="s">
        <v>14</v>
      </c>
      <c r="C5" s="24" t="s">
        <v>15</v>
      </c>
      <c r="D5" s="25"/>
      <c r="F5" s="23" t="s">
        <v>16</v>
      </c>
      <c r="G5" s="33" t="s">
        <v>19</v>
      </c>
      <c r="H5" s="11" t="s">
        <v>20</v>
      </c>
      <c r="I5" s="25"/>
    </row>
    <row r="6" spans="1:9" ht="16.5" thickBot="1" x14ac:dyDescent="0.3">
      <c r="A6" s="26"/>
      <c r="B6" s="27" t="s">
        <v>120</v>
      </c>
      <c r="C6" s="27" t="s">
        <v>120</v>
      </c>
      <c r="D6" s="28" t="s">
        <v>12</v>
      </c>
      <c r="F6" s="26"/>
      <c r="G6" s="27" t="s">
        <v>120</v>
      </c>
      <c r="H6" s="3" t="s">
        <v>120</v>
      </c>
      <c r="I6" s="28" t="s">
        <v>12</v>
      </c>
    </row>
    <row r="7" spans="1:9" ht="15.75" x14ac:dyDescent="0.25">
      <c r="A7" s="29" t="s">
        <v>1</v>
      </c>
      <c r="B7" s="17">
        <v>1365</v>
      </c>
      <c r="C7" s="4">
        <v>209.45</v>
      </c>
      <c r="D7" s="4"/>
      <c r="F7" s="4" t="s">
        <v>17</v>
      </c>
      <c r="G7" s="4">
        <v>7476</v>
      </c>
      <c r="H7" s="4">
        <v>6454.9</v>
      </c>
      <c r="I7" s="31"/>
    </row>
    <row r="8" spans="1:9" ht="15.75" x14ac:dyDescent="0.25">
      <c r="A8" s="29" t="s">
        <v>2</v>
      </c>
      <c r="B8" s="18">
        <v>150</v>
      </c>
      <c r="C8" s="5"/>
      <c r="D8" s="5"/>
      <c r="F8" s="6" t="s">
        <v>18</v>
      </c>
      <c r="G8" s="5"/>
      <c r="H8" s="5"/>
      <c r="I8" s="31"/>
    </row>
    <row r="9" spans="1:9" ht="16.5" thickBot="1" x14ac:dyDescent="0.3">
      <c r="A9" s="29" t="s">
        <v>3</v>
      </c>
      <c r="B9" s="18">
        <v>800</v>
      </c>
      <c r="C9" s="5"/>
      <c r="D9" s="5"/>
      <c r="F9" s="8" t="s">
        <v>22</v>
      </c>
      <c r="G9" s="9"/>
      <c r="I9" s="31"/>
    </row>
    <row r="10" spans="1:9" ht="16.5" thickBot="1" x14ac:dyDescent="0.3">
      <c r="A10" s="29" t="s">
        <v>4</v>
      </c>
      <c r="B10" s="18">
        <v>280.94</v>
      </c>
      <c r="C10" s="5"/>
      <c r="D10" s="5"/>
      <c r="F10" s="9"/>
      <c r="G10" s="34">
        <f>+SUM(G9:G9)</f>
        <v>0</v>
      </c>
      <c r="H10" s="35">
        <f>SUM(H7:H9)</f>
        <v>6454.9</v>
      </c>
      <c r="I10" s="36">
        <f>SUM(I7:I9)</f>
        <v>0</v>
      </c>
    </row>
    <row r="11" spans="1:9" ht="15.75" x14ac:dyDescent="0.25">
      <c r="A11" s="29" t="s">
        <v>53</v>
      </c>
      <c r="B11" s="18">
        <v>1600</v>
      </c>
      <c r="C11" s="5"/>
      <c r="D11" s="5"/>
      <c r="F11" s="46"/>
      <c r="G11" s="47"/>
      <c r="H11" s="41"/>
      <c r="I11" s="41"/>
    </row>
    <row r="12" spans="1:9" ht="15.75" x14ac:dyDescent="0.25">
      <c r="A12" s="29" t="s">
        <v>5</v>
      </c>
      <c r="B12" s="18">
        <v>600</v>
      </c>
      <c r="C12" s="5"/>
      <c r="D12" s="5"/>
    </row>
    <row r="13" spans="1:9" ht="15.75" x14ac:dyDescent="0.25">
      <c r="A13" s="29" t="s">
        <v>7</v>
      </c>
      <c r="B13" s="18">
        <v>0</v>
      </c>
      <c r="C13" s="5"/>
      <c r="D13" s="5"/>
    </row>
    <row r="14" spans="1:9" ht="15.75" x14ac:dyDescent="0.25">
      <c r="A14" s="29" t="s">
        <v>8</v>
      </c>
      <c r="B14" s="18">
        <v>150</v>
      </c>
      <c r="C14" s="5">
        <v>70</v>
      </c>
      <c r="D14" s="5"/>
    </row>
    <row r="15" spans="1:9" ht="15.75" x14ac:dyDescent="0.25">
      <c r="A15" s="29" t="s">
        <v>21</v>
      </c>
      <c r="B15" s="18">
        <v>190</v>
      </c>
      <c r="C15" s="5"/>
      <c r="D15" s="5"/>
    </row>
    <row r="16" spans="1:9" ht="15.75" x14ac:dyDescent="0.25">
      <c r="A16" s="29" t="s">
        <v>48</v>
      </c>
      <c r="B16" s="18">
        <v>5000</v>
      </c>
      <c r="C16" s="5"/>
      <c r="D16" s="5"/>
    </row>
    <row r="17" spans="1:10" ht="17.25" customHeight="1" x14ac:dyDescent="0.25">
      <c r="A17" s="29" t="s">
        <v>46</v>
      </c>
      <c r="B17" s="44">
        <v>0</v>
      </c>
      <c r="C17" s="45"/>
      <c r="D17" s="43"/>
      <c r="H17" s="16"/>
    </row>
    <row r="18" spans="1:10" ht="15.75" x14ac:dyDescent="0.25">
      <c r="A18" s="29" t="s">
        <v>49</v>
      </c>
      <c r="B18" s="44">
        <v>250</v>
      </c>
      <c r="C18" s="45"/>
      <c r="D18" s="18"/>
    </row>
    <row r="19" spans="1:10" ht="19.5" customHeight="1" x14ac:dyDescent="0.25">
      <c r="A19" s="29" t="s">
        <v>54</v>
      </c>
      <c r="B19" s="44">
        <v>0</v>
      </c>
      <c r="C19" s="45"/>
      <c r="D19" s="18"/>
      <c r="F19" s="21" t="s">
        <v>132</v>
      </c>
    </row>
    <row r="20" spans="1:10" ht="15" customHeight="1" thickBot="1" x14ac:dyDescent="0.3">
      <c r="A20" s="29" t="s">
        <v>55</v>
      </c>
      <c r="B20" s="44">
        <v>500</v>
      </c>
      <c r="C20" s="45"/>
      <c r="D20" s="18"/>
      <c r="F20" s="10" t="s">
        <v>28</v>
      </c>
    </row>
    <row r="21" spans="1:10" ht="15" customHeight="1" x14ac:dyDescent="0.25">
      <c r="A21" s="29" t="s">
        <v>57</v>
      </c>
      <c r="B21" s="44">
        <v>6000</v>
      </c>
      <c r="C21" s="45"/>
      <c r="D21" s="18"/>
      <c r="F21" s="7"/>
      <c r="G21" s="15"/>
      <c r="H21" s="15"/>
      <c r="I21" s="15"/>
      <c r="J21" s="15"/>
    </row>
    <row r="22" spans="1:10" ht="15" customHeight="1" x14ac:dyDescent="0.25">
      <c r="A22" s="30" t="s">
        <v>9</v>
      </c>
      <c r="B22" s="38"/>
      <c r="C22" s="39"/>
      <c r="D22" s="31"/>
      <c r="F22" s="22" t="s">
        <v>29</v>
      </c>
      <c r="G22" s="14" t="s">
        <v>31</v>
      </c>
      <c r="H22" s="14" t="s">
        <v>33</v>
      </c>
      <c r="I22" s="14" t="s">
        <v>34</v>
      </c>
      <c r="J22" s="14" t="s">
        <v>35</v>
      </c>
    </row>
    <row r="23" spans="1:10" ht="15" customHeight="1" x14ac:dyDescent="0.25">
      <c r="A23" s="29" t="s">
        <v>10</v>
      </c>
      <c r="B23" s="18">
        <v>750</v>
      </c>
      <c r="C23" s="5"/>
      <c r="D23" s="5"/>
      <c r="F23" s="8"/>
      <c r="G23" s="14" t="s">
        <v>32</v>
      </c>
      <c r="H23" s="14" t="s">
        <v>32</v>
      </c>
      <c r="I23" s="14" t="s">
        <v>32</v>
      </c>
      <c r="J23" s="14" t="s">
        <v>32</v>
      </c>
    </row>
    <row r="24" spans="1:10" ht="18" customHeight="1" x14ac:dyDescent="0.25">
      <c r="A24" s="29" t="s">
        <v>56</v>
      </c>
      <c r="B24" s="18">
        <v>500</v>
      </c>
      <c r="C24" s="5"/>
      <c r="D24" s="5"/>
      <c r="F24" s="8"/>
      <c r="H24" s="8"/>
      <c r="I24" s="8"/>
      <c r="J24" s="8"/>
    </row>
    <row r="25" spans="1:10" ht="15.75" x14ac:dyDescent="0.25">
      <c r="A25" s="29" t="s">
        <v>11</v>
      </c>
      <c r="B25" s="18">
        <v>163.80000000000001</v>
      </c>
      <c r="C25" s="5"/>
      <c r="D25" s="5"/>
      <c r="F25" s="8" t="s">
        <v>36</v>
      </c>
      <c r="G25" s="73">
        <v>6777.32</v>
      </c>
      <c r="H25" s="8"/>
      <c r="I25" s="8"/>
      <c r="J25" s="8">
        <v>6777.32</v>
      </c>
    </row>
    <row r="26" spans="1:10" ht="16.5" thickBot="1" x14ac:dyDescent="0.3">
      <c r="A26" s="29" t="s">
        <v>47</v>
      </c>
      <c r="B26" s="18">
        <v>151.19999999999999</v>
      </c>
      <c r="C26" s="5"/>
      <c r="D26" s="5"/>
      <c r="F26" s="2" t="s">
        <v>30</v>
      </c>
      <c r="G26" s="12">
        <v>11389.3</v>
      </c>
      <c r="H26" s="37">
        <f>-C28</f>
        <v>-279.45</v>
      </c>
      <c r="I26" s="2">
        <f>+SUM(H7:H9)</f>
        <v>6454.9</v>
      </c>
      <c r="J26" s="2">
        <f>SUM(G26:I26)</f>
        <v>17564.75</v>
      </c>
    </row>
    <row r="27" spans="1:10" ht="16.5" thickBot="1" x14ac:dyDescent="0.3">
      <c r="A27" s="32" t="s">
        <v>12</v>
      </c>
      <c r="B27" s="18"/>
      <c r="C27" s="5"/>
      <c r="D27" s="5"/>
      <c r="G27" s="2">
        <f>+SUM(G24:G26)</f>
        <v>18166.62</v>
      </c>
      <c r="H27" s="2">
        <f>+SUM(H24:H26)</f>
        <v>-279.45</v>
      </c>
      <c r="I27" s="2">
        <f>+SUM(H7:H9)</f>
        <v>6454.9</v>
      </c>
      <c r="J27" s="40">
        <f>+SUM(J24:J26)</f>
        <v>24342.07</v>
      </c>
    </row>
    <row r="28" spans="1:10" ht="15.75" x14ac:dyDescent="0.25">
      <c r="A28" s="19" t="s">
        <v>13</v>
      </c>
      <c r="B28" s="37">
        <f>+SUM(B7:B27)</f>
        <v>18450.940000000002</v>
      </c>
      <c r="C28" s="37">
        <f>+SUM(C7:C27)</f>
        <v>279.45</v>
      </c>
      <c r="D28" s="37">
        <f>+SUM(D7:D27)</f>
        <v>0</v>
      </c>
    </row>
    <row r="29" spans="1:10" ht="15.75" x14ac:dyDescent="0.25">
      <c r="A29" s="19"/>
      <c r="B29" s="41"/>
      <c r="C29" s="41"/>
      <c r="D29" s="41"/>
    </row>
    <row r="30" spans="1:10" ht="15.75" x14ac:dyDescent="0.25">
      <c r="A30" s="19"/>
      <c r="B30" s="41"/>
      <c r="C30" s="41"/>
      <c r="D30" s="41"/>
    </row>
    <row r="31" spans="1:10" ht="15.75" x14ac:dyDescent="0.25">
      <c r="A31" s="19"/>
      <c r="B31" s="41"/>
      <c r="C31" s="41"/>
      <c r="D31" s="41"/>
    </row>
    <row r="33" spans="1:2" ht="15.75" x14ac:dyDescent="0.25">
      <c r="A33" s="87" t="s">
        <v>130</v>
      </c>
      <c r="B33" s="88"/>
    </row>
    <row r="34" spans="1:2" ht="15.75" x14ac:dyDescent="0.25">
      <c r="A34" s="19"/>
    </row>
    <row r="35" spans="1:2" ht="15.75" x14ac:dyDescent="0.25">
      <c r="A35" s="19" t="s">
        <v>23</v>
      </c>
    </row>
    <row r="36" spans="1:2" ht="15.75" x14ac:dyDescent="0.25">
      <c r="A36" s="19" t="s">
        <v>51</v>
      </c>
      <c r="B36" s="12">
        <v>11389.3</v>
      </c>
    </row>
    <row r="37" spans="1:2" ht="16.5" thickBot="1" x14ac:dyDescent="0.3">
      <c r="A37" s="19" t="s">
        <v>24</v>
      </c>
      <c r="B37" s="35">
        <f>SUM(H7:H9)</f>
        <v>6454.9</v>
      </c>
    </row>
    <row r="38" spans="1:2" ht="15.75" x14ac:dyDescent="0.25">
      <c r="A38" s="19" t="s">
        <v>27</v>
      </c>
      <c r="B38" s="12">
        <f>+B36+B37</f>
        <v>17844.199999999997</v>
      </c>
    </row>
    <row r="39" spans="1:2" ht="15.75" x14ac:dyDescent="0.25">
      <c r="A39" s="19" t="s">
        <v>25</v>
      </c>
    </row>
    <row r="40" spans="1:2" ht="15.75" x14ac:dyDescent="0.25">
      <c r="A40" s="19" t="s">
        <v>26</v>
      </c>
      <c r="B40" s="37">
        <f>+SUM(C7:C27)</f>
        <v>279.45</v>
      </c>
    </row>
    <row r="41" spans="1:2" ht="15.75" x14ac:dyDescent="0.25">
      <c r="A41" s="19" t="s">
        <v>131</v>
      </c>
      <c r="B41" s="13">
        <f>SUM(B38-B40)</f>
        <v>17564.749999999996</v>
      </c>
    </row>
    <row r="42" spans="1:2" ht="15.75" x14ac:dyDescent="0.25">
      <c r="A42" s="19"/>
    </row>
  </sheetData>
  <mergeCells count="1">
    <mergeCell ref="A33:B33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abSelected="1" topLeftCell="A12" workbookViewId="0">
      <selection sqref="A1:XFD1048576"/>
    </sheetView>
  </sheetViews>
  <sheetFormatPr defaultColWidth="9.140625" defaultRowHeight="15" x14ac:dyDescent="0.25"/>
  <cols>
    <col min="1" max="1" width="49.28515625" style="20" bestFit="1" customWidth="1"/>
    <col min="2" max="2" width="12" style="74" customWidth="1"/>
    <col min="3" max="4" width="10.7109375" style="74" customWidth="1"/>
    <col min="5" max="5" width="9.140625" style="74"/>
    <col min="6" max="6" width="44.85546875" style="20" customWidth="1"/>
    <col min="7" max="7" width="12.140625" style="74" customWidth="1"/>
    <col min="8" max="8" width="12.5703125" style="74" customWidth="1"/>
    <col min="9" max="9" width="10.42578125" style="74" customWidth="1"/>
    <col min="10" max="16384" width="9.140625" style="74"/>
  </cols>
  <sheetData>
    <row r="2" spans="1:9" ht="15.75" x14ac:dyDescent="0.25">
      <c r="C2" s="1" t="s">
        <v>52</v>
      </c>
    </row>
    <row r="3" spans="1:9" ht="15.75" x14ac:dyDescent="0.25">
      <c r="C3" s="1" t="s">
        <v>133</v>
      </c>
    </row>
    <row r="4" spans="1:9" ht="15.75" thickBot="1" x14ac:dyDescent="0.3"/>
    <row r="5" spans="1:9" ht="15.75" x14ac:dyDescent="0.25">
      <c r="A5" s="23" t="s">
        <v>0</v>
      </c>
      <c r="B5" s="24" t="s">
        <v>14</v>
      </c>
      <c r="C5" s="24" t="s">
        <v>15</v>
      </c>
      <c r="D5" s="25"/>
      <c r="F5" s="23" t="s">
        <v>16</v>
      </c>
      <c r="G5" s="33" t="s">
        <v>19</v>
      </c>
      <c r="H5" s="11" t="s">
        <v>20</v>
      </c>
      <c r="I5" s="25"/>
    </row>
    <row r="6" spans="1:9" ht="16.5" thickBot="1" x14ac:dyDescent="0.3">
      <c r="A6" s="26"/>
      <c r="B6" s="27" t="s">
        <v>120</v>
      </c>
      <c r="C6" s="27" t="s">
        <v>120</v>
      </c>
      <c r="D6" s="28" t="s">
        <v>12</v>
      </c>
      <c r="F6" s="26"/>
      <c r="G6" s="27" t="s">
        <v>120</v>
      </c>
      <c r="H6" s="3" t="s">
        <v>120</v>
      </c>
      <c r="I6" s="28" t="s">
        <v>12</v>
      </c>
    </row>
    <row r="7" spans="1:9" ht="15.75" x14ac:dyDescent="0.25">
      <c r="A7" s="29" t="s">
        <v>1</v>
      </c>
      <c r="B7" s="17">
        <v>1365</v>
      </c>
      <c r="C7" s="4">
        <v>209.45</v>
      </c>
      <c r="D7" s="4"/>
      <c r="F7" s="4" t="s">
        <v>17</v>
      </c>
      <c r="G7" s="4">
        <v>7476</v>
      </c>
      <c r="H7" s="4">
        <v>6454.9</v>
      </c>
      <c r="I7" s="31"/>
    </row>
    <row r="8" spans="1:9" ht="15.75" x14ac:dyDescent="0.25">
      <c r="A8" s="29" t="s">
        <v>2</v>
      </c>
      <c r="B8" s="18">
        <v>150</v>
      </c>
      <c r="C8" s="5"/>
      <c r="D8" s="5"/>
      <c r="F8" s="6" t="s">
        <v>18</v>
      </c>
      <c r="G8" s="5"/>
      <c r="H8" s="5"/>
      <c r="I8" s="31"/>
    </row>
    <row r="9" spans="1:9" ht="16.5" thickBot="1" x14ac:dyDescent="0.3">
      <c r="A9" s="29" t="s">
        <v>3</v>
      </c>
      <c r="B9" s="18">
        <v>800</v>
      </c>
      <c r="C9" s="5"/>
      <c r="D9" s="5"/>
      <c r="F9" s="8" t="s">
        <v>22</v>
      </c>
      <c r="G9" s="9"/>
      <c r="I9" s="31"/>
    </row>
    <row r="10" spans="1:9" ht="16.5" thickBot="1" x14ac:dyDescent="0.3">
      <c r="A10" s="29" t="s">
        <v>4</v>
      </c>
      <c r="B10" s="18">
        <v>280.94</v>
      </c>
      <c r="C10" s="5">
        <v>282.55</v>
      </c>
      <c r="D10" s="5"/>
      <c r="F10" s="9"/>
      <c r="G10" s="34">
        <f>+SUM(G9:G9)</f>
        <v>0</v>
      </c>
      <c r="H10" s="35">
        <f>SUM(H7:H9)</f>
        <v>6454.9</v>
      </c>
      <c r="I10" s="36">
        <f>SUM(I7:I9)</f>
        <v>0</v>
      </c>
    </row>
    <row r="11" spans="1:9" ht="15.75" x14ac:dyDescent="0.25">
      <c r="A11" s="29" t="s">
        <v>53</v>
      </c>
      <c r="B11" s="18">
        <v>1600</v>
      </c>
      <c r="C11" s="5">
        <v>1600</v>
      </c>
      <c r="D11" s="5"/>
      <c r="F11" s="46"/>
      <c r="G11" s="47"/>
      <c r="H11" s="41"/>
      <c r="I11" s="41"/>
    </row>
    <row r="12" spans="1:9" ht="15.75" x14ac:dyDescent="0.25">
      <c r="A12" s="29" t="s">
        <v>5</v>
      </c>
      <c r="B12" s="18">
        <v>600</v>
      </c>
      <c r="C12" s="5"/>
      <c r="D12" s="5"/>
    </row>
    <row r="13" spans="1:9" ht="15.75" x14ac:dyDescent="0.25">
      <c r="A13" s="29" t="s">
        <v>7</v>
      </c>
      <c r="B13" s="18">
        <v>0</v>
      </c>
      <c r="C13" s="5"/>
      <c r="D13" s="5"/>
    </row>
    <row r="14" spans="1:9" ht="15.75" x14ac:dyDescent="0.25">
      <c r="A14" s="29" t="s">
        <v>8</v>
      </c>
      <c r="B14" s="18">
        <v>150</v>
      </c>
      <c r="C14" s="5">
        <v>70</v>
      </c>
      <c r="D14" s="5"/>
    </row>
    <row r="15" spans="1:9" ht="15.75" x14ac:dyDescent="0.25">
      <c r="A15" s="29" t="s">
        <v>21</v>
      </c>
      <c r="B15" s="18">
        <v>190</v>
      </c>
      <c r="C15" s="5">
        <v>160</v>
      </c>
      <c r="D15" s="5"/>
    </row>
    <row r="16" spans="1:9" ht="15.75" x14ac:dyDescent="0.25">
      <c r="A16" s="29" t="s">
        <v>48</v>
      </c>
      <c r="B16" s="18">
        <v>5000</v>
      </c>
      <c r="C16" s="5"/>
      <c r="D16" s="5"/>
    </row>
    <row r="17" spans="1:10" ht="17.25" customHeight="1" x14ac:dyDescent="0.25">
      <c r="A17" s="29" t="s">
        <v>46</v>
      </c>
      <c r="B17" s="44">
        <v>0</v>
      </c>
      <c r="C17" s="45"/>
      <c r="D17" s="43"/>
      <c r="H17" s="16"/>
    </row>
    <row r="18" spans="1:10" ht="15.75" x14ac:dyDescent="0.25">
      <c r="A18" s="29" t="s">
        <v>49</v>
      </c>
      <c r="B18" s="44">
        <v>250</v>
      </c>
      <c r="C18" s="45"/>
      <c r="D18" s="18"/>
    </row>
    <row r="19" spans="1:10" ht="19.5" customHeight="1" x14ac:dyDescent="0.25">
      <c r="A19" s="29" t="s">
        <v>54</v>
      </c>
      <c r="B19" s="44">
        <v>0</v>
      </c>
      <c r="C19" s="45"/>
      <c r="D19" s="18"/>
      <c r="F19" s="21" t="s">
        <v>135</v>
      </c>
    </row>
    <row r="20" spans="1:10" ht="15" customHeight="1" thickBot="1" x14ac:dyDescent="0.3">
      <c r="A20" s="29" t="s">
        <v>55</v>
      </c>
      <c r="B20" s="44">
        <v>500</v>
      </c>
      <c r="C20" s="45"/>
      <c r="D20" s="18"/>
      <c r="F20" s="10" t="s">
        <v>28</v>
      </c>
    </row>
    <row r="21" spans="1:10" ht="15" customHeight="1" x14ac:dyDescent="0.25">
      <c r="A21" s="29" t="s">
        <v>57</v>
      </c>
      <c r="B21" s="44">
        <v>6000</v>
      </c>
      <c r="C21" s="45"/>
      <c r="D21" s="18"/>
      <c r="F21" s="7"/>
      <c r="G21" s="15"/>
      <c r="H21" s="15"/>
      <c r="I21" s="15"/>
      <c r="J21" s="15"/>
    </row>
    <row r="22" spans="1:10" ht="15" customHeight="1" x14ac:dyDescent="0.25">
      <c r="A22" s="30" t="s">
        <v>9</v>
      </c>
      <c r="B22" s="38"/>
      <c r="C22" s="39"/>
      <c r="D22" s="31"/>
      <c r="F22" s="22" t="s">
        <v>29</v>
      </c>
      <c r="G22" s="14" t="s">
        <v>31</v>
      </c>
      <c r="H22" s="14" t="s">
        <v>33</v>
      </c>
      <c r="I22" s="14" t="s">
        <v>34</v>
      </c>
      <c r="J22" s="14" t="s">
        <v>35</v>
      </c>
    </row>
    <row r="23" spans="1:10" ht="15" customHeight="1" x14ac:dyDescent="0.25">
      <c r="A23" s="29" t="s">
        <v>10</v>
      </c>
      <c r="B23" s="18">
        <v>750</v>
      </c>
      <c r="C23" s="5"/>
      <c r="D23" s="5"/>
      <c r="F23" s="8"/>
      <c r="G23" s="14" t="s">
        <v>32</v>
      </c>
      <c r="H23" s="14" t="s">
        <v>32</v>
      </c>
      <c r="I23" s="14" t="s">
        <v>32</v>
      </c>
      <c r="J23" s="14" t="s">
        <v>32</v>
      </c>
    </row>
    <row r="24" spans="1:10" ht="18" customHeight="1" x14ac:dyDescent="0.25">
      <c r="A24" s="29" t="s">
        <v>56</v>
      </c>
      <c r="B24" s="18">
        <v>500</v>
      </c>
      <c r="C24" s="5"/>
      <c r="D24" s="5"/>
      <c r="F24" s="8"/>
      <c r="H24" s="8"/>
      <c r="I24" s="8"/>
      <c r="J24" s="8"/>
    </row>
    <row r="25" spans="1:10" ht="15.75" x14ac:dyDescent="0.25">
      <c r="A25" s="29" t="s">
        <v>11</v>
      </c>
      <c r="B25" s="18">
        <v>163.80000000000001</v>
      </c>
      <c r="C25" s="5"/>
      <c r="D25" s="5"/>
      <c r="F25" s="8" t="s">
        <v>36</v>
      </c>
      <c r="G25" s="74">
        <v>6777.32</v>
      </c>
      <c r="H25" s="8"/>
      <c r="I25" s="8"/>
      <c r="J25" s="8">
        <v>6777.32</v>
      </c>
    </row>
    <row r="26" spans="1:10" ht="16.5" thickBot="1" x14ac:dyDescent="0.3">
      <c r="A26" s="29" t="s">
        <v>47</v>
      </c>
      <c r="B26" s="18">
        <v>151.19999999999999</v>
      </c>
      <c r="C26" s="5">
        <v>229.2</v>
      </c>
      <c r="D26" s="5"/>
      <c r="F26" s="2" t="s">
        <v>30</v>
      </c>
      <c r="G26" s="12">
        <v>11389.3</v>
      </c>
      <c r="H26" s="37">
        <f>-C29</f>
        <v>-2589.1999999999998</v>
      </c>
      <c r="I26" s="2">
        <f>+SUM(H7:H9)</f>
        <v>6454.9</v>
      </c>
      <c r="J26" s="2">
        <f>SUM(G26:I26)</f>
        <v>15254.999999999998</v>
      </c>
    </row>
    <row r="27" spans="1:10" ht="16.5" thickBot="1" x14ac:dyDescent="0.3">
      <c r="A27" s="29" t="s">
        <v>137</v>
      </c>
      <c r="B27" s="18">
        <v>38</v>
      </c>
      <c r="C27" s="5">
        <v>38</v>
      </c>
      <c r="D27" s="5"/>
      <c r="G27" s="2">
        <f>+SUM(G24:G26)</f>
        <v>18166.62</v>
      </c>
      <c r="H27" s="2">
        <f>+SUM(H24:H26)</f>
        <v>-2589.1999999999998</v>
      </c>
      <c r="I27" s="2">
        <f>+SUM(H7:H9)</f>
        <v>6454.9</v>
      </c>
      <c r="J27" s="40">
        <f>+SUM(J24:J26)</f>
        <v>22032.32</v>
      </c>
    </row>
    <row r="28" spans="1:10" ht="16.5" thickBot="1" x14ac:dyDescent="0.3">
      <c r="A28" s="32" t="s">
        <v>12</v>
      </c>
      <c r="B28" s="18"/>
      <c r="C28" s="5"/>
      <c r="D28" s="5"/>
    </row>
    <row r="29" spans="1:10" ht="15.75" x14ac:dyDescent="0.25">
      <c r="A29" s="19" t="s">
        <v>13</v>
      </c>
      <c r="B29" s="37">
        <f>+SUM(B7:B28)</f>
        <v>18488.940000000002</v>
      </c>
      <c r="C29" s="37">
        <f>+SUM(C7:C28)</f>
        <v>2589.1999999999998</v>
      </c>
      <c r="D29" s="37">
        <f>+SUM(D7:D28)</f>
        <v>0</v>
      </c>
    </row>
    <row r="30" spans="1:10" ht="15.75" x14ac:dyDescent="0.25">
      <c r="A30" s="19"/>
      <c r="B30" s="41"/>
      <c r="C30" s="41"/>
      <c r="D30" s="41"/>
    </row>
    <row r="31" spans="1:10" ht="15.75" x14ac:dyDescent="0.25">
      <c r="A31" s="19"/>
      <c r="B31" s="41"/>
      <c r="C31" s="41"/>
      <c r="D31" s="41"/>
    </row>
    <row r="32" spans="1:10" ht="15.75" x14ac:dyDescent="0.25">
      <c r="A32" s="19"/>
      <c r="B32" s="41"/>
      <c r="C32" s="41"/>
      <c r="D32" s="41"/>
    </row>
    <row r="34" spans="1:2" ht="15.75" x14ac:dyDescent="0.25">
      <c r="A34" s="87" t="s">
        <v>134</v>
      </c>
      <c r="B34" s="88"/>
    </row>
    <row r="35" spans="1:2" ht="15.75" x14ac:dyDescent="0.25">
      <c r="A35" s="19"/>
    </row>
    <row r="36" spans="1:2" ht="15.75" x14ac:dyDescent="0.25">
      <c r="A36" s="19" t="s">
        <v>23</v>
      </c>
    </row>
    <row r="37" spans="1:2" ht="15.75" x14ac:dyDescent="0.25">
      <c r="A37" s="19" t="s">
        <v>51</v>
      </c>
      <c r="B37" s="12">
        <v>11389.3</v>
      </c>
    </row>
    <row r="38" spans="1:2" ht="16.5" thickBot="1" x14ac:dyDescent="0.3">
      <c r="A38" s="19" t="s">
        <v>24</v>
      </c>
      <c r="B38" s="35">
        <f>SUM(H7:H9)</f>
        <v>6454.9</v>
      </c>
    </row>
    <row r="39" spans="1:2" ht="15.75" x14ac:dyDescent="0.25">
      <c r="A39" s="19" t="s">
        <v>27</v>
      </c>
      <c r="B39" s="12">
        <f>+B37+B38</f>
        <v>17844.199999999997</v>
      </c>
    </row>
    <row r="40" spans="1:2" ht="15.75" x14ac:dyDescent="0.25">
      <c r="A40" s="19" t="s">
        <v>25</v>
      </c>
    </row>
    <row r="41" spans="1:2" ht="15.75" x14ac:dyDescent="0.25">
      <c r="A41" s="19" t="s">
        <v>26</v>
      </c>
      <c r="B41" s="37">
        <f>+SUM(C7:C28)</f>
        <v>2589.1999999999998</v>
      </c>
    </row>
    <row r="42" spans="1:2" ht="15.75" x14ac:dyDescent="0.25">
      <c r="A42" s="19" t="s">
        <v>136</v>
      </c>
      <c r="B42" s="13">
        <f>SUM(B39-B41)</f>
        <v>15254.999999999996</v>
      </c>
    </row>
    <row r="43" spans="1:2" ht="15.75" x14ac:dyDescent="0.25">
      <c r="A43" s="19"/>
    </row>
  </sheetData>
  <mergeCells count="1">
    <mergeCell ref="A34:B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opLeftCell="A11" workbookViewId="0">
      <selection activeCell="D25" sqref="D25"/>
    </sheetView>
  </sheetViews>
  <sheetFormatPr defaultColWidth="9.140625" defaultRowHeight="15" x14ac:dyDescent="0.25"/>
  <cols>
    <col min="1" max="1" width="49.28515625" style="20" bestFit="1" customWidth="1"/>
    <col min="2" max="2" width="12" style="74" customWidth="1"/>
    <col min="3" max="4" width="10.7109375" style="74" customWidth="1"/>
    <col min="5" max="5" width="9.140625" style="74"/>
    <col min="6" max="6" width="44.85546875" style="20" customWidth="1"/>
    <col min="7" max="7" width="12.140625" style="74" customWidth="1"/>
    <col min="8" max="8" width="12.5703125" style="74" customWidth="1"/>
    <col min="9" max="9" width="10.42578125" style="74" customWidth="1"/>
    <col min="10" max="16384" width="9.140625" style="74"/>
  </cols>
  <sheetData>
    <row r="2" spans="1:9" ht="15.75" x14ac:dyDescent="0.25">
      <c r="C2" s="1" t="s">
        <v>52</v>
      </c>
    </row>
    <row r="3" spans="1:9" ht="15.75" x14ac:dyDescent="0.25">
      <c r="C3" s="1" t="s">
        <v>138</v>
      </c>
    </row>
    <row r="4" spans="1:9" ht="15.75" thickBot="1" x14ac:dyDescent="0.3"/>
    <row r="5" spans="1:9" ht="15.75" x14ac:dyDescent="0.25">
      <c r="A5" s="23" t="s">
        <v>0</v>
      </c>
      <c r="B5" s="24" t="s">
        <v>14</v>
      </c>
      <c r="C5" s="24" t="s">
        <v>15</v>
      </c>
      <c r="D5" s="25"/>
      <c r="F5" s="23" t="s">
        <v>16</v>
      </c>
      <c r="G5" s="33" t="s">
        <v>19</v>
      </c>
      <c r="H5" s="11" t="s">
        <v>20</v>
      </c>
      <c r="I5" s="25"/>
    </row>
    <row r="6" spans="1:9" ht="16.5" thickBot="1" x14ac:dyDescent="0.3">
      <c r="A6" s="26"/>
      <c r="B6" s="27" t="s">
        <v>120</v>
      </c>
      <c r="C6" s="27" t="s">
        <v>120</v>
      </c>
      <c r="D6" s="28" t="s">
        <v>12</v>
      </c>
      <c r="F6" s="26"/>
      <c r="G6" s="27" t="s">
        <v>120</v>
      </c>
      <c r="H6" s="3" t="s">
        <v>120</v>
      </c>
      <c r="I6" s="28" t="s">
        <v>12</v>
      </c>
    </row>
    <row r="7" spans="1:9" ht="15.75" x14ac:dyDescent="0.25">
      <c r="A7" s="29" t="s">
        <v>1</v>
      </c>
      <c r="B7" s="17">
        <v>1365</v>
      </c>
      <c r="C7" s="4">
        <v>436.75</v>
      </c>
      <c r="D7" s="4"/>
      <c r="F7" s="4" t="s">
        <v>17</v>
      </c>
      <c r="G7" s="4">
        <v>7476</v>
      </c>
      <c r="H7" s="4">
        <v>6454.9</v>
      </c>
      <c r="I7" s="31"/>
    </row>
    <row r="8" spans="1:9" ht="15.75" x14ac:dyDescent="0.25">
      <c r="A8" s="29" t="s">
        <v>2</v>
      </c>
      <c r="B8" s="18">
        <v>150</v>
      </c>
      <c r="C8" s="5"/>
      <c r="D8" s="5"/>
      <c r="F8" s="6" t="s">
        <v>18</v>
      </c>
      <c r="G8" s="5"/>
      <c r="H8" s="5"/>
      <c r="I8" s="31"/>
    </row>
    <row r="9" spans="1:9" ht="16.5" thickBot="1" x14ac:dyDescent="0.3">
      <c r="A9" s="29" t="s">
        <v>3</v>
      </c>
      <c r="B9" s="18">
        <v>800</v>
      </c>
      <c r="C9" s="5"/>
      <c r="D9" s="5"/>
      <c r="F9" s="8" t="s">
        <v>22</v>
      </c>
      <c r="G9" s="9"/>
      <c r="I9" s="31"/>
    </row>
    <row r="10" spans="1:9" ht="16.5" thickBot="1" x14ac:dyDescent="0.3">
      <c r="A10" s="29" t="s">
        <v>4</v>
      </c>
      <c r="B10" s="18">
        <v>280.94</v>
      </c>
      <c r="C10" s="5">
        <v>282.55</v>
      </c>
      <c r="D10" s="5"/>
      <c r="F10" s="9"/>
      <c r="G10" s="34">
        <f>+SUM(G9:G9)</f>
        <v>0</v>
      </c>
      <c r="H10" s="35">
        <f>SUM(H7:H9)</f>
        <v>6454.9</v>
      </c>
      <c r="I10" s="36">
        <f>SUM(I7:I9)</f>
        <v>0</v>
      </c>
    </row>
    <row r="11" spans="1:9" ht="15.75" x14ac:dyDescent="0.25">
      <c r="A11" s="29" t="s">
        <v>53</v>
      </c>
      <c r="B11" s="18">
        <v>1600</v>
      </c>
      <c r="C11" s="5">
        <v>1600</v>
      </c>
      <c r="D11" s="5"/>
      <c r="F11" s="46"/>
      <c r="G11" s="47"/>
      <c r="H11" s="41"/>
      <c r="I11" s="41"/>
    </row>
    <row r="12" spans="1:9" ht="15.75" x14ac:dyDescent="0.25">
      <c r="A12" s="29" t="s">
        <v>5</v>
      </c>
      <c r="B12" s="18">
        <v>600</v>
      </c>
      <c r="C12" s="5"/>
      <c r="D12" s="5"/>
    </row>
    <row r="13" spans="1:9" ht="15.75" x14ac:dyDescent="0.25">
      <c r="A13" s="29" t="s">
        <v>7</v>
      </c>
      <c r="B13" s="18">
        <v>0</v>
      </c>
      <c r="C13" s="5"/>
      <c r="D13" s="5"/>
    </row>
    <row r="14" spans="1:9" ht="15.75" x14ac:dyDescent="0.25">
      <c r="A14" s="29" t="s">
        <v>8</v>
      </c>
      <c r="B14" s="18">
        <v>150</v>
      </c>
      <c r="C14" s="5">
        <v>70</v>
      </c>
      <c r="D14" s="5"/>
    </row>
    <row r="15" spans="1:9" ht="15.75" x14ac:dyDescent="0.25">
      <c r="A15" s="29" t="s">
        <v>21</v>
      </c>
      <c r="B15" s="18">
        <v>190</v>
      </c>
      <c r="C15" s="5">
        <v>160</v>
      </c>
      <c r="D15" s="5"/>
    </row>
    <row r="16" spans="1:9" ht="15.75" x14ac:dyDescent="0.25">
      <c r="A16" s="29" t="s">
        <v>48</v>
      </c>
      <c r="B16" s="18">
        <v>5000</v>
      </c>
      <c r="C16" s="5"/>
      <c r="D16" s="5"/>
    </row>
    <row r="17" spans="1:10" ht="17.25" customHeight="1" x14ac:dyDescent="0.25">
      <c r="A17" s="29" t="s">
        <v>46</v>
      </c>
      <c r="B17" s="44">
        <v>0</v>
      </c>
      <c r="C17" s="45"/>
      <c r="D17" s="43"/>
      <c r="H17" s="16"/>
    </row>
    <row r="18" spans="1:10" ht="15.75" x14ac:dyDescent="0.25">
      <c r="A18" s="29" t="s">
        <v>49</v>
      </c>
      <c r="B18" s="44">
        <v>250</v>
      </c>
      <c r="C18" s="45"/>
      <c r="D18" s="18"/>
    </row>
    <row r="19" spans="1:10" ht="19.5" customHeight="1" x14ac:dyDescent="0.25">
      <c r="A19" s="29" t="s">
        <v>54</v>
      </c>
      <c r="B19" s="44">
        <v>0</v>
      </c>
      <c r="C19" s="45"/>
      <c r="D19" s="18"/>
      <c r="F19" s="21" t="s">
        <v>143</v>
      </c>
    </row>
    <row r="20" spans="1:10" ht="15" customHeight="1" thickBot="1" x14ac:dyDescent="0.3">
      <c r="A20" s="29" t="s">
        <v>55</v>
      </c>
      <c r="B20" s="44">
        <v>500</v>
      </c>
      <c r="C20" s="45">
        <v>120</v>
      </c>
      <c r="D20" s="18"/>
      <c r="F20" s="10" t="s">
        <v>28</v>
      </c>
    </row>
    <row r="21" spans="1:10" ht="15" customHeight="1" x14ac:dyDescent="0.25">
      <c r="A21" s="29" t="s">
        <v>57</v>
      </c>
      <c r="B21" s="44">
        <v>6000</v>
      </c>
      <c r="C21" s="45"/>
      <c r="D21" s="18"/>
      <c r="F21" s="7"/>
      <c r="G21" s="15"/>
      <c r="H21" s="15"/>
      <c r="I21" s="15"/>
      <c r="J21" s="15"/>
    </row>
    <row r="22" spans="1:10" ht="15" customHeight="1" x14ac:dyDescent="0.25">
      <c r="A22" s="30" t="s">
        <v>9</v>
      </c>
      <c r="B22" s="38"/>
      <c r="C22" s="39"/>
      <c r="D22" s="31"/>
      <c r="F22" s="22" t="s">
        <v>29</v>
      </c>
      <c r="G22" s="14" t="s">
        <v>31</v>
      </c>
      <c r="H22" s="14" t="s">
        <v>33</v>
      </c>
      <c r="I22" s="14" t="s">
        <v>34</v>
      </c>
      <c r="J22" s="14" t="s">
        <v>35</v>
      </c>
    </row>
    <row r="23" spans="1:10" ht="15" customHeight="1" x14ac:dyDescent="0.25">
      <c r="A23" s="29" t="s">
        <v>10</v>
      </c>
      <c r="B23" s="18">
        <v>750</v>
      </c>
      <c r="C23" s="5"/>
      <c r="D23" s="5"/>
      <c r="F23" s="8"/>
      <c r="G23" s="14" t="s">
        <v>32</v>
      </c>
      <c r="H23" s="14" t="s">
        <v>32</v>
      </c>
      <c r="I23" s="14" t="s">
        <v>32</v>
      </c>
      <c r="J23" s="14" t="s">
        <v>32</v>
      </c>
    </row>
    <row r="24" spans="1:10" ht="18" customHeight="1" x14ac:dyDescent="0.25">
      <c r="A24" s="29" t="s">
        <v>56</v>
      </c>
      <c r="B24" s="18">
        <v>500</v>
      </c>
      <c r="C24" s="5"/>
      <c r="D24" s="5"/>
      <c r="F24" s="8"/>
      <c r="H24" s="8"/>
      <c r="I24" s="8"/>
      <c r="J24" s="8"/>
    </row>
    <row r="25" spans="1:10" ht="15.75" x14ac:dyDescent="0.25">
      <c r="A25" s="29" t="s">
        <v>11</v>
      </c>
      <c r="B25" s="18">
        <v>163.80000000000001</v>
      </c>
      <c r="C25" s="5">
        <v>225.76</v>
      </c>
      <c r="D25" s="5"/>
      <c r="F25" s="8" t="s">
        <v>36</v>
      </c>
      <c r="G25" s="74">
        <v>6777.32</v>
      </c>
      <c r="H25" s="8"/>
      <c r="I25" s="8"/>
      <c r="J25" s="8">
        <v>6777.32</v>
      </c>
    </row>
    <row r="26" spans="1:10" ht="16.5" thickBot="1" x14ac:dyDescent="0.3">
      <c r="A26" s="29" t="s">
        <v>47</v>
      </c>
      <c r="B26" s="18">
        <v>151.19999999999999</v>
      </c>
      <c r="C26" s="5">
        <v>229.2</v>
      </c>
      <c r="D26" s="5"/>
      <c r="F26" s="2" t="s">
        <v>30</v>
      </c>
      <c r="G26" s="12">
        <v>11389.3</v>
      </c>
      <c r="H26" s="37">
        <f>-C29</f>
        <v>-3162.26</v>
      </c>
      <c r="I26" s="2">
        <f>+SUM(H7:H9)</f>
        <v>6454.9</v>
      </c>
      <c r="J26" s="2">
        <f>SUM(G26:I26)</f>
        <v>14681.939999999999</v>
      </c>
    </row>
    <row r="27" spans="1:10" ht="16.5" thickBot="1" x14ac:dyDescent="0.3">
      <c r="A27" s="29" t="s">
        <v>137</v>
      </c>
      <c r="B27" s="18">
        <v>38</v>
      </c>
      <c r="C27" s="5">
        <v>38</v>
      </c>
      <c r="D27" s="5"/>
      <c r="G27" s="2">
        <f>+SUM(G24:G26)</f>
        <v>18166.62</v>
      </c>
      <c r="H27" s="2">
        <f>+SUM(H24:H26)</f>
        <v>-3162.26</v>
      </c>
      <c r="I27" s="2">
        <f>+SUM(H7:H9)</f>
        <v>6454.9</v>
      </c>
      <c r="J27" s="40">
        <f>+SUM(J24:J26)</f>
        <v>21459.26</v>
      </c>
    </row>
    <row r="28" spans="1:10" ht="16.5" thickBot="1" x14ac:dyDescent="0.3">
      <c r="A28" s="32" t="s">
        <v>12</v>
      </c>
      <c r="B28" s="18"/>
      <c r="C28" s="5"/>
      <c r="D28" s="5"/>
    </row>
    <row r="29" spans="1:10" ht="15.75" x14ac:dyDescent="0.25">
      <c r="A29" s="19" t="s">
        <v>13</v>
      </c>
      <c r="B29" s="37">
        <f>+SUM(B7:B28)</f>
        <v>18488.940000000002</v>
      </c>
      <c r="C29" s="37">
        <f>+SUM(C7:C28)</f>
        <v>3162.26</v>
      </c>
      <c r="D29" s="37">
        <f>+SUM(D7:D28)</f>
        <v>0</v>
      </c>
    </row>
    <row r="30" spans="1:10" ht="15.75" x14ac:dyDescent="0.25">
      <c r="A30" s="19"/>
      <c r="B30" s="41"/>
      <c r="C30" s="41"/>
      <c r="D30" s="41"/>
    </row>
    <row r="31" spans="1:10" ht="15.75" x14ac:dyDescent="0.25">
      <c r="A31" s="19"/>
      <c r="B31" s="41"/>
      <c r="C31" s="41"/>
      <c r="D31" s="41"/>
    </row>
    <row r="32" spans="1:10" ht="15.75" x14ac:dyDescent="0.25">
      <c r="A32" s="19"/>
      <c r="B32" s="41"/>
      <c r="C32" s="41"/>
      <c r="D32" s="41"/>
    </row>
    <row r="34" spans="1:2" ht="15.75" x14ac:dyDescent="0.25">
      <c r="A34" s="87" t="s">
        <v>139</v>
      </c>
      <c r="B34" s="88"/>
    </row>
    <row r="35" spans="1:2" ht="15.75" x14ac:dyDescent="0.25">
      <c r="A35" s="19"/>
    </row>
    <row r="36" spans="1:2" ht="15.75" x14ac:dyDescent="0.25">
      <c r="A36" s="19" t="s">
        <v>23</v>
      </c>
    </row>
    <row r="37" spans="1:2" ht="15.75" x14ac:dyDescent="0.25">
      <c r="A37" s="19" t="s">
        <v>51</v>
      </c>
      <c r="B37" s="12">
        <v>11389.3</v>
      </c>
    </row>
    <row r="38" spans="1:2" ht="16.5" thickBot="1" x14ac:dyDescent="0.3">
      <c r="A38" s="19" t="s">
        <v>24</v>
      </c>
      <c r="B38" s="35">
        <f>SUM(H7:H9)</f>
        <v>6454.9</v>
      </c>
    </row>
    <row r="39" spans="1:2" ht="15.75" x14ac:dyDescent="0.25">
      <c r="A39" s="19" t="s">
        <v>27</v>
      </c>
      <c r="B39" s="12">
        <f>+B37+B38</f>
        <v>17844.199999999997</v>
      </c>
    </row>
    <row r="40" spans="1:2" ht="15.75" x14ac:dyDescent="0.25">
      <c r="A40" s="19" t="s">
        <v>25</v>
      </c>
    </row>
    <row r="41" spans="1:2" ht="15.75" x14ac:dyDescent="0.25">
      <c r="A41" s="19" t="s">
        <v>26</v>
      </c>
      <c r="B41" s="37">
        <f>+SUM(C7:C28)</f>
        <v>3162.26</v>
      </c>
    </row>
    <row r="42" spans="1:2" ht="15.75" x14ac:dyDescent="0.25">
      <c r="A42" s="19" t="s">
        <v>136</v>
      </c>
      <c r="B42" s="13">
        <f>SUM(B39-B41)</f>
        <v>14681.939999999997</v>
      </c>
    </row>
    <row r="43" spans="1:2" ht="15.75" x14ac:dyDescent="0.25">
      <c r="A43" s="19"/>
    </row>
  </sheetData>
  <mergeCells count="1">
    <mergeCell ref="A34:B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opLeftCell="A11" workbookViewId="0">
      <selection activeCell="D25" sqref="D25"/>
    </sheetView>
  </sheetViews>
  <sheetFormatPr defaultColWidth="9.140625" defaultRowHeight="15" x14ac:dyDescent="0.25"/>
  <cols>
    <col min="1" max="1" width="49.28515625" style="20" bestFit="1" customWidth="1"/>
    <col min="2" max="2" width="12" style="75" customWidth="1"/>
    <col min="3" max="4" width="10.7109375" style="75" customWidth="1"/>
    <col min="5" max="5" width="9.140625" style="75"/>
    <col min="6" max="6" width="44.85546875" style="20" customWidth="1"/>
    <col min="7" max="7" width="12.140625" style="75" customWidth="1"/>
    <col min="8" max="8" width="12.5703125" style="75" customWidth="1"/>
    <col min="9" max="9" width="10.42578125" style="75" customWidth="1"/>
    <col min="10" max="16384" width="9.140625" style="75"/>
  </cols>
  <sheetData>
    <row r="2" spans="1:9" ht="15.75" x14ac:dyDescent="0.25">
      <c r="C2" s="1" t="s">
        <v>52</v>
      </c>
    </row>
    <row r="3" spans="1:9" ht="15.75" x14ac:dyDescent="0.25">
      <c r="C3" s="1" t="s">
        <v>140</v>
      </c>
    </row>
    <row r="4" spans="1:9" ht="15.75" thickBot="1" x14ac:dyDescent="0.3"/>
    <row r="5" spans="1:9" ht="15.75" x14ac:dyDescent="0.25">
      <c r="A5" s="23" t="s">
        <v>0</v>
      </c>
      <c r="B5" s="24" t="s">
        <v>14</v>
      </c>
      <c r="C5" s="24" t="s">
        <v>15</v>
      </c>
      <c r="D5" s="25"/>
      <c r="F5" s="23" t="s">
        <v>16</v>
      </c>
      <c r="G5" s="33" t="s">
        <v>19</v>
      </c>
      <c r="H5" s="11" t="s">
        <v>20</v>
      </c>
      <c r="I5" s="25"/>
    </row>
    <row r="6" spans="1:9" ht="16.5" thickBot="1" x14ac:dyDescent="0.3">
      <c r="A6" s="26"/>
      <c r="B6" s="27" t="s">
        <v>120</v>
      </c>
      <c r="C6" s="27" t="s">
        <v>120</v>
      </c>
      <c r="D6" s="28" t="s">
        <v>12</v>
      </c>
      <c r="F6" s="26"/>
      <c r="G6" s="27" t="s">
        <v>120</v>
      </c>
      <c r="H6" s="3" t="s">
        <v>120</v>
      </c>
      <c r="I6" s="28" t="s">
        <v>12</v>
      </c>
    </row>
    <row r="7" spans="1:9" ht="15.75" x14ac:dyDescent="0.25">
      <c r="A7" s="29" t="s">
        <v>1</v>
      </c>
      <c r="B7" s="17">
        <v>1365</v>
      </c>
      <c r="C7" s="4">
        <v>768.79</v>
      </c>
      <c r="D7" s="4"/>
      <c r="F7" s="4" t="s">
        <v>17</v>
      </c>
      <c r="G7" s="4">
        <v>7476</v>
      </c>
      <c r="H7" s="4">
        <v>10192.9</v>
      </c>
      <c r="I7" s="31"/>
    </row>
    <row r="8" spans="1:9" ht="15.75" x14ac:dyDescent="0.25">
      <c r="A8" s="29" t="s">
        <v>2</v>
      </c>
      <c r="B8" s="18">
        <v>150</v>
      </c>
      <c r="C8" s="5"/>
      <c r="D8" s="5"/>
      <c r="F8" s="6" t="s">
        <v>18</v>
      </c>
      <c r="G8" s="5"/>
      <c r="H8" s="5"/>
      <c r="I8" s="31"/>
    </row>
    <row r="9" spans="1:9" ht="16.5" thickBot="1" x14ac:dyDescent="0.3">
      <c r="A9" s="29" t="s">
        <v>3</v>
      </c>
      <c r="B9" s="18">
        <v>800</v>
      </c>
      <c r="C9" s="5">
        <v>674.21</v>
      </c>
      <c r="D9" s="5"/>
      <c r="F9" s="8" t="s">
        <v>22</v>
      </c>
      <c r="G9" s="9"/>
      <c r="I9" s="31"/>
    </row>
    <row r="10" spans="1:9" ht="16.5" thickBot="1" x14ac:dyDescent="0.3">
      <c r="A10" s="29" t="s">
        <v>4</v>
      </c>
      <c r="B10" s="18">
        <v>280.94</v>
      </c>
      <c r="C10" s="5">
        <v>282.55</v>
      </c>
      <c r="D10" s="5"/>
      <c r="F10" s="9"/>
      <c r="G10" s="34">
        <f>+SUM(G9:G9)</f>
        <v>0</v>
      </c>
      <c r="H10" s="35">
        <f>SUM(H7:H9)</f>
        <v>10192.9</v>
      </c>
      <c r="I10" s="36">
        <f>SUM(I7:I9)</f>
        <v>0</v>
      </c>
    </row>
    <row r="11" spans="1:9" ht="15.75" x14ac:dyDescent="0.25">
      <c r="A11" s="29" t="s">
        <v>53</v>
      </c>
      <c r="B11" s="18">
        <v>1600</v>
      </c>
      <c r="C11" s="5">
        <v>1600</v>
      </c>
      <c r="D11" s="5"/>
      <c r="F11" s="46"/>
      <c r="G11" s="47"/>
      <c r="H11" s="41"/>
      <c r="I11" s="41"/>
    </row>
    <row r="12" spans="1:9" ht="15.75" x14ac:dyDescent="0.25">
      <c r="A12" s="29" t="s">
        <v>5</v>
      </c>
      <c r="B12" s="18">
        <v>600</v>
      </c>
      <c r="C12" s="5"/>
      <c r="D12" s="5"/>
    </row>
    <row r="13" spans="1:9" ht="15.75" x14ac:dyDescent="0.25">
      <c r="A13" s="29" t="s">
        <v>7</v>
      </c>
      <c r="B13" s="18">
        <v>0</v>
      </c>
      <c r="C13" s="5"/>
      <c r="D13" s="5"/>
    </row>
    <row r="14" spans="1:9" ht="15.75" x14ac:dyDescent="0.25">
      <c r="A14" s="29" t="s">
        <v>8</v>
      </c>
      <c r="B14" s="18">
        <v>150</v>
      </c>
      <c r="C14" s="5">
        <v>70</v>
      </c>
      <c r="D14" s="5"/>
    </row>
    <row r="15" spans="1:9" ht="15.75" x14ac:dyDescent="0.25">
      <c r="A15" s="29" t="s">
        <v>21</v>
      </c>
      <c r="B15" s="18">
        <v>190</v>
      </c>
      <c r="C15" s="5">
        <v>160</v>
      </c>
      <c r="D15" s="5"/>
    </row>
    <row r="16" spans="1:9" ht="15.75" x14ac:dyDescent="0.25">
      <c r="A16" s="29" t="s">
        <v>48</v>
      </c>
      <c r="B16" s="18">
        <v>5000</v>
      </c>
      <c r="C16" s="5"/>
      <c r="D16" s="5"/>
    </row>
    <row r="17" spans="1:10" ht="17.25" customHeight="1" x14ac:dyDescent="0.25">
      <c r="A17" s="29" t="s">
        <v>46</v>
      </c>
      <c r="B17" s="44">
        <v>0</v>
      </c>
      <c r="C17" s="45"/>
      <c r="D17" s="43"/>
      <c r="H17" s="16"/>
    </row>
    <row r="18" spans="1:10" ht="15.75" x14ac:dyDescent="0.25">
      <c r="A18" s="29" t="s">
        <v>49</v>
      </c>
      <c r="B18" s="44">
        <v>250</v>
      </c>
      <c r="C18" s="45"/>
      <c r="D18" s="18"/>
    </row>
    <row r="19" spans="1:10" ht="19.5" customHeight="1" x14ac:dyDescent="0.25">
      <c r="A19" s="29" t="s">
        <v>54</v>
      </c>
      <c r="B19" s="44">
        <v>0</v>
      </c>
      <c r="C19" s="45"/>
      <c r="D19" s="18"/>
      <c r="F19" s="21" t="s">
        <v>142</v>
      </c>
    </row>
    <row r="20" spans="1:10" ht="15" customHeight="1" thickBot="1" x14ac:dyDescent="0.3">
      <c r="A20" s="29" t="s">
        <v>55</v>
      </c>
      <c r="B20" s="44">
        <v>500</v>
      </c>
      <c r="C20" s="45">
        <v>120</v>
      </c>
      <c r="D20" s="18"/>
      <c r="F20" s="10" t="s">
        <v>28</v>
      </c>
    </row>
    <row r="21" spans="1:10" ht="15" customHeight="1" x14ac:dyDescent="0.25">
      <c r="A21" s="29" t="s">
        <v>57</v>
      </c>
      <c r="B21" s="44">
        <v>6000</v>
      </c>
      <c r="C21" s="45"/>
      <c r="D21" s="18"/>
      <c r="F21" s="7"/>
      <c r="G21" s="15"/>
      <c r="H21" s="15"/>
      <c r="I21" s="15"/>
      <c r="J21" s="15"/>
    </row>
    <row r="22" spans="1:10" ht="15" customHeight="1" x14ac:dyDescent="0.25">
      <c r="A22" s="30" t="s">
        <v>9</v>
      </c>
      <c r="B22" s="38"/>
      <c r="C22" s="39"/>
      <c r="D22" s="31"/>
      <c r="F22" s="22" t="s">
        <v>29</v>
      </c>
      <c r="G22" s="14" t="s">
        <v>31</v>
      </c>
      <c r="H22" s="14" t="s">
        <v>33</v>
      </c>
      <c r="I22" s="14" t="s">
        <v>34</v>
      </c>
      <c r="J22" s="14" t="s">
        <v>35</v>
      </c>
    </row>
    <row r="23" spans="1:10" ht="15" customHeight="1" x14ac:dyDescent="0.25">
      <c r="A23" s="29" t="s">
        <v>10</v>
      </c>
      <c r="B23" s="18">
        <v>750</v>
      </c>
      <c r="C23" s="5"/>
      <c r="D23" s="5"/>
      <c r="F23" s="8"/>
      <c r="G23" s="14" t="s">
        <v>32</v>
      </c>
      <c r="H23" s="14" t="s">
        <v>32</v>
      </c>
      <c r="I23" s="14" t="s">
        <v>32</v>
      </c>
      <c r="J23" s="14" t="s">
        <v>32</v>
      </c>
    </row>
    <row r="24" spans="1:10" ht="18" customHeight="1" x14ac:dyDescent="0.25">
      <c r="A24" s="29" t="s">
        <v>56</v>
      </c>
      <c r="B24" s="18">
        <v>500</v>
      </c>
      <c r="C24" s="5"/>
      <c r="D24" s="5"/>
      <c r="F24" s="8"/>
      <c r="H24" s="8"/>
      <c r="I24" s="8"/>
      <c r="J24" s="8"/>
    </row>
    <row r="25" spans="1:10" ht="15.75" x14ac:dyDescent="0.25">
      <c r="A25" s="29" t="s">
        <v>11</v>
      </c>
      <c r="B25" s="18">
        <v>163.80000000000001</v>
      </c>
      <c r="C25" s="5">
        <v>309.76</v>
      </c>
      <c r="D25" s="5"/>
      <c r="F25" s="8" t="s">
        <v>36</v>
      </c>
      <c r="G25" s="75">
        <v>6777.32</v>
      </c>
      <c r="H25" s="8"/>
      <c r="I25" s="8"/>
      <c r="J25" s="8">
        <v>6777.32</v>
      </c>
    </row>
    <row r="26" spans="1:10" ht="16.5" thickBot="1" x14ac:dyDescent="0.3">
      <c r="A26" s="29" t="s">
        <v>47</v>
      </c>
      <c r="B26" s="18">
        <v>151.19999999999999</v>
      </c>
      <c r="C26" s="5">
        <v>229.2</v>
      </c>
      <c r="D26" s="5"/>
      <c r="F26" s="2" t="s">
        <v>30</v>
      </c>
      <c r="G26" s="12">
        <v>11389.3</v>
      </c>
      <c r="H26" s="37">
        <f>-C29</f>
        <v>-4252.51</v>
      </c>
      <c r="I26" s="2">
        <f>+SUM(H7:H9)</f>
        <v>10192.9</v>
      </c>
      <c r="J26" s="2">
        <f>SUM(G26:I26)</f>
        <v>17329.689999999999</v>
      </c>
    </row>
    <row r="27" spans="1:10" ht="16.5" thickBot="1" x14ac:dyDescent="0.3">
      <c r="A27" s="29" t="s">
        <v>137</v>
      </c>
      <c r="B27" s="18">
        <v>38</v>
      </c>
      <c r="C27" s="5">
        <v>38</v>
      </c>
      <c r="D27" s="5"/>
      <c r="G27" s="2">
        <f>+SUM(G24:G26)</f>
        <v>18166.62</v>
      </c>
      <c r="H27" s="2">
        <f>+SUM(H24:H26)</f>
        <v>-4252.51</v>
      </c>
      <c r="I27" s="2">
        <f>+SUM(H7:H9)</f>
        <v>10192.9</v>
      </c>
      <c r="J27" s="40">
        <f>+SUM(J24:J26)</f>
        <v>24107.01</v>
      </c>
    </row>
    <row r="28" spans="1:10" ht="16.5" thickBot="1" x14ac:dyDescent="0.3">
      <c r="A28" s="32" t="s">
        <v>12</v>
      </c>
      <c r="B28" s="18"/>
      <c r="C28" s="5"/>
      <c r="D28" s="5"/>
    </row>
    <row r="29" spans="1:10" ht="15.75" x14ac:dyDescent="0.25">
      <c r="A29" s="19" t="s">
        <v>13</v>
      </c>
      <c r="B29" s="37">
        <f>+SUM(B7:B28)</f>
        <v>18488.940000000002</v>
      </c>
      <c r="C29" s="37">
        <f>+SUM(C7:C28)</f>
        <v>4252.51</v>
      </c>
      <c r="D29" s="37">
        <f>+SUM(D7:D28)</f>
        <v>0</v>
      </c>
    </row>
    <row r="30" spans="1:10" ht="15.75" x14ac:dyDescent="0.25">
      <c r="A30" s="19"/>
      <c r="B30" s="41"/>
      <c r="C30" s="41"/>
      <c r="D30" s="41"/>
    </row>
    <row r="31" spans="1:10" ht="15.75" x14ac:dyDescent="0.25">
      <c r="A31" s="19"/>
      <c r="B31" s="41"/>
      <c r="C31" s="41"/>
      <c r="D31" s="41"/>
    </row>
    <row r="32" spans="1:10" ht="15.75" x14ac:dyDescent="0.25">
      <c r="A32" s="19"/>
      <c r="B32" s="41"/>
      <c r="C32" s="41"/>
      <c r="D32" s="41"/>
    </row>
    <row r="34" spans="1:2" ht="15.75" x14ac:dyDescent="0.25">
      <c r="A34" s="87" t="s">
        <v>141</v>
      </c>
      <c r="B34" s="88"/>
    </row>
    <row r="35" spans="1:2" ht="15.75" x14ac:dyDescent="0.25">
      <c r="A35" s="19"/>
    </row>
    <row r="36" spans="1:2" ht="15.75" x14ac:dyDescent="0.25">
      <c r="A36" s="19" t="s">
        <v>23</v>
      </c>
    </row>
    <row r="37" spans="1:2" ht="15.75" x14ac:dyDescent="0.25">
      <c r="A37" s="19" t="s">
        <v>51</v>
      </c>
      <c r="B37" s="12">
        <v>11389.3</v>
      </c>
    </row>
    <row r="38" spans="1:2" ht="16.5" thickBot="1" x14ac:dyDescent="0.3">
      <c r="A38" s="19" t="s">
        <v>24</v>
      </c>
      <c r="B38" s="35">
        <f>SUM(H7:H9)</f>
        <v>10192.9</v>
      </c>
    </row>
    <row r="39" spans="1:2" ht="15.75" x14ac:dyDescent="0.25">
      <c r="A39" s="19" t="s">
        <v>27</v>
      </c>
      <c r="B39" s="12">
        <f>+B37+B38</f>
        <v>21582.199999999997</v>
      </c>
    </row>
    <row r="40" spans="1:2" ht="15.75" x14ac:dyDescent="0.25">
      <c r="A40" s="19" t="s">
        <v>25</v>
      </c>
    </row>
    <row r="41" spans="1:2" ht="15.75" x14ac:dyDescent="0.25">
      <c r="A41" s="19" t="s">
        <v>26</v>
      </c>
      <c r="B41" s="37">
        <f>+SUM(C7:C28)</f>
        <v>4252.51</v>
      </c>
    </row>
    <row r="42" spans="1:2" ht="15.75" x14ac:dyDescent="0.25">
      <c r="A42" s="19" t="s">
        <v>136</v>
      </c>
      <c r="B42" s="13">
        <f>SUM(B39-B41)</f>
        <v>17329.689999999995</v>
      </c>
    </row>
    <row r="43" spans="1:2" ht="15.75" x14ac:dyDescent="0.25">
      <c r="A43" s="19"/>
    </row>
  </sheetData>
  <mergeCells count="1">
    <mergeCell ref="A34:B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opLeftCell="A12" workbookViewId="0">
      <selection activeCell="D25" sqref="D25"/>
    </sheetView>
  </sheetViews>
  <sheetFormatPr defaultColWidth="9.140625" defaultRowHeight="15" x14ac:dyDescent="0.25"/>
  <cols>
    <col min="1" max="1" width="49.28515625" style="20" bestFit="1" customWidth="1"/>
    <col min="2" max="2" width="12" style="76" customWidth="1"/>
    <col min="3" max="4" width="10.7109375" style="76" customWidth="1"/>
    <col min="5" max="5" width="9.140625" style="76"/>
    <col min="6" max="6" width="44.85546875" style="20" customWidth="1"/>
    <col min="7" max="7" width="12.140625" style="76" customWidth="1"/>
    <col min="8" max="8" width="12.5703125" style="76" customWidth="1"/>
    <col min="9" max="9" width="10.42578125" style="76" customWidth="1"/>
    <col min="10" max="16384" width="9.140625" style="76"/>
  </cols>
  <sheetData>
    <row r="2" spans="1:9" ht="15.75" x14ac:dyDescent="0.25">
      <c r="C2" s="1" t="s">
        <v>52</v>
      </c>
    </row>
    <row r="3" spans="1:9" ht="15.75" x14ac:dyDescent="0.25">
      <c r="C3" s="1" t="s">
        <v>144</v>
      </c>
    </row>
    <row r="4" spans="1:9" ht="15.75" thickBot="1" x14ac:dyDescent="0.3"/>
    <row r="5" spans="1:9" ht="15.75" x14ac:dyDescent="0.25">
      <c r="A5" s="23" t="s">
        <v>0</v>
      </c>
      <c r="B5" s="24" t="s">
        <v>14</v>
      </c>
      <c r="C5" s="24" t="s">
        <v>15</v>
      </c>
      <c r="D5" s="25"/>
      <c r="F5" s="23" t="s">
        <v>16</v>
      </c>
      <c r="G5" s="33" t="s">
        <v>19</v>
      </c>
      <c r="H5" s="11" t="s">
        <v>20</v>
      </c>
      <c r="I5" s="25"/>
    </row>
    <row r="6" spans="1:9" ht="16.5" thickBot="1" x14ac:dyDescent="0.3">
      <c r="A6" s="26"/>
      <c r="B6" s="27" t="s">
        <v>120</v>
      </c>
      <c r="C6" s="27" t="s">
        <v>120</v>
      </c>
      <c r="D6" s="28" t="s">
        <v>12</v>
      </c>
      <c r="F6" s="26"/>
      <c r="G6" s="27" t="s">
        <v>120</v>
      </c>
      <c r="H6" s="3" t="s">
        <v>120</v>
      </c>
      <c r="I6" s="28" t="s">
        <v>12</v>
      </c>
    </row>
    <row r="7" spans="1:9" ht="15.75" x14ac:dyDescent="0.25">
      <c r="A7" s="29" t="s">
        <v>1</v>
      </c>
      <c r="B7" s="17">
        <v>1365</v>
      </c>
      <c r="C7" s="4">
        <v>768.79</v>
      </c>
      <c r="D7" s="4"/>
      <c r="F7" s="4" t="s">
        <v>17</v>
      </c>
      <c r="G7" s="4">
        <v>7476</v>
      </c>
      <c r="H7" s="4">
        <v>10192.9</v>
      </c>
      <c r="I7" s="31"/>
    </row>
    <row r="8" spans="1:9" ht="15.75" x14ac:dyDescent="0.25">
      <c r="A8" s="29" t="s">
        <v>2</v>
      </c>
      <c r="B8" s="18">
        <v>150</v>
      </c>
      <c r="C8" s="5"/>
      <c r="D8" s="5"/>
      <c r="F8" s="6" t="s">
        <v>18</v>
      </c>
      <c r="G8" s="5"/>
      <c r="H8" s="5"/>
      <c r="I8" s="31"/>
    </row>
    <row r="9" spans="1:9" ht="16.5" thickBot="1" x14ac:dyDescent="0.3">
      <c r="A9" s="29" t="s">
        <v>3</v>
      </c>
      <c r="B9" s="18">
        <v>800</v>
      </c>
      <c r="C9" s="5">
        <v>674.21</v>
      </c>
      <c r="D9" s="5"/>
      <c r="F9" s="8" t="s">
        <v>22</v>
      </c>
      <c r="G9" s="9"/>
      <c r="I9" s="31"/>
    </row>
    <row r="10" spans="1:9" ht="16.5" thickBot="1" x14ac:dyDescent="0.3">
      <c r="A10" s="29" t="s">
        <v>4</v>
      </c>
      <c r="B10" s="18">
        <v>280.94</v>
      </c>
      <c r="C10" s="5">
        <v>282.55</v>
      </c>
      <c r="D10" s="5"/>
      <c r="F10" s="9"/>
      <c r="G10" s="34">
        <f>+SUM(G9:G9)</f>
        <v>0</v>
      </c>
      <c r="H10" s="35">
        <f>SUM(H7:H9)</f>
        <v>10192.9</v>
      </c>
      <c r="I10" s="36">
        <f>SUM(I7:I9)</f>
        <v>0</v>
      </c>
    </row>
    <row r="11" spans="1:9" ht="15.75" x14ac:dyDescent="0.25">
      <c r="A11" s="29" t="s">
        <v>53</v>
      </c>
      <c r="B11" s="18">
        <v>1600</v>
      </c>
      <c r="C11" s="5">
        <v>1600</v>
      </c>
      <c r="D11" s="5"/>
      <c r="F11" s="46"/>
      <c r="G11" s="47"/>
      <c r="H11" s="41"/>
      <c r="I11" s="41"/>
    </row>
    <row r="12" spans="1:9" ht="15.75" x14ac:dyDescent="0.25">
      <c r="A12" s="29" t="s">
        <v>5</v>
      </c>
      <c r="B12" s="18">
        <v>600</v>
      </c>
      <c r="C12" s="5"/>
      <c r="D12" s="5"/>
    </row>
    <row r="13" spans="1:9" ht="15.75" x14ac:dyDescent="0.25">
      <c r="A13" s="29" t="s">
        <v>7</v>
      </c>
      <c r="B13" s="18">
        <v>0</v>
      </c>
      <c r="C13" s="5"/>
      <c r="D13" s="5"/>
    </row>
    <row r="14" spans="1:9" ht="15.75" x14ac:dyDescent="0.25">
      <c r="A14" s="29" t="s">
        <v>8</v>
      </c>
      <c r="B14" s="18">
        <v>150</v>
      </c>
      <c r="C14" s="5">
        <v>70</v>
      </c>
      <c r="D14" s="5"/>
    </row>
    <row r="15" spans="1:9" ht="15.75" x14ac:dyDescent="0.25">
      <c r="A15" s="29" t="s">
        <v>21</v>
      </c>
      <c r="B15" s="18">
        <v>190</v>
      </c>
      <c r="C15" s="5">
        <v>160</v>
      </c>
      <c r="D15" s="5"/>
    </row>
    <row r="16" spans="1:9" ht="15.75" x14ac:dyDescent="0.25">
      <c r="A16" s="29" t="s">
        <v>48</v>
      </c>
      <c r="B16" s="18">
        <v>5000</v>
      </c>
      <c r="C16" s="5"/>
      <c r="D16" s="5"/>
    </row>
    <row r="17" spans="1:10" ht="17.25" customHeight="1" x14ac:dyDescent="0.25">
      <c r="A17" s="29" t="s">
        <v>46</v>
      </c>
      <c r="B17" s="44">
        <v>0</v>
      </c>
      <c r="C17" s="45"/>
      <c r="D17" s="43"/>
      <c r="H17" s="16"/>
    </row>
    <row r="18" spans="1:10" ht="15.75" x14ac:dyDescent="0.25">
      <c r="A18" s="29" t="s">
        <v>49</v>
      </c>
      <c r="B18" s="44">
        <v>250</v>
      </c>
      <c r="C18" s="45"/>
      <c r="D18" s="18"/>
    </row>
    <row r="19" spans="1:10" ht="19.5" customHeight="1" x14ac:dyDescent="0.25">
      <c r="A19" s="29" t="s">
        <v>54</v>
      </c>
      <c r="B19" s="44">
        <v>0</v>
      </c>
      <c r="C19" s="45"/>
      <c r="D19" s="18"/>
      <c r="F19" s="21" t="s">
        <v>145</v>
      </c>
    </row>
    <row r="20" spans="1:10" ht="15" customHeight="1" thickBot="1" x14ac:dyDescent="0.3">
      <c r="A20" s="29" t="s">
        <v>55</v>
      </c>
      <c r="B20" s="44">
        <v>500</v>
      </c>
      <c r="C20" s="45">
        <v>120</v>
      </c>
      <c r="D20" s="18"/>
      <c r="F20" s="10" t="s">
        <v>28</v>
      </c>
    </row>
    <row r="21" spans="1:10" ht="15" customHeight="1" x14ac:dyDescent="0.25">
      <c r="A21" s="29" t="s">
        <v>57</v>
      </c>
      <c r="B21" s="44">
        <v>6000</v>
      </c>
      <c r="C21" s="45"/>
      <c r="D21" s="18"/>
      <c r="F21" s="7"/>
      <c r="G21" s="15"/>
      <c r="H21" s="15"/>
      <c r="I21" s="15"/>
      <c r="J21" s="15"/>
    </row>
    <row r="22" spans="1:10" ht="15" customHeight="1" x14ac:dyDescent="0.25">
      <c r="A22" s="30" t="s">
        <v>9</v>
      </c>
      <c r="B22" s="38"/>
      <c r="C22" s="39"/>
      <c r="D22" s="31"/>
      <c r="F22" s="22" t="s">
        <v>29</v>
      </c>
      <c r="G22" s="14" t="s">
        <v>31</v>
      </c>
      <c r="H22" s="14" t="s">
        <v>33</v>
      </c>
      <c r="I22" s="14" t="s">
        <v>34</v>
      </c>
      <c r="J22" s="14" t="s">
        <v>35</v>
      </c>
    </row>
    <row r="23" spans="1:10" ht="15" customHeight="1" x14ac:dyDescent="0.25">
      <c r="A23" s="29" t="s">
        <v>10</v>
      </c>
      <c r="B23" s="18">
        <v>750</v>
      </c>
      <c r="C23" s="5"/>
      <c r="D23" s="5"/>
      <c r="F23" s="8"/>
      <c r="G23" s="14" t="s">
        <v>32</v>
      </c>
      <c r="H23" s="14" t="s">
        <v>32</v>
      </c>
      <c r="I23" s="14" t="s">
        <v>32</v>
      </c>
      <c r="J23" s="14" t="s">
        <v>32</v>
      </c>
    </row>
    <row r="24" spans="1:10" ht="18" customHeight="1" x14ac:dyDescent="0.25">
      <c r="A24" s="29" t="s">
        <v>56</v>
      </c>
      <c r="B24" s="18">
        <v>500</v>
      </c>
      <c r="C24" s="5"/>
      <c r="D24" s="5"/>
      <c r="F24" s="8"/>
      <c r="H24" s="8"/>
      <c r="I24" s="8"/>
      <c r="J24" s="8"/>
    </row>
    <row r="25" spans="1:10" ht="15.75" x14ac:dyDescent="0.25">
      <c r="A25" s="29" t="s">
        <v>11</v>
      </c>
      <c r="B25" s="18">
        <v>163.80000000000001</v>
      </c>
      <c r="C25" s="5">
        <v>309.76</v>
      </c>
      <c r="D25" s="5"/>
      <c r="F25" s="8" t="s">
        <v>36</v>
      </c>
      <c r="G25" s="76">
        <v>6777.32</v>
      </c>
      <c r="H25" s="8"/>
      <c r="I25" s="8"/>
      <c r="J25" s="8">
        <v>6777.32</v>
      </c>
    </row>
    <row r="26" spans="1:10" ht="16.5" thickBot="1" x14ac:dyDescent="0.3">
      <c r="A26" s="29" t="s">
        <v>47</v>
      </c>
      <c r="B26" s="18">
        <v>151.19999999999999</v>
      </c>
      <c r="C26" s="5">
        <v>229.2</v>
      </c>
      <c r="D26" s="5"/>
      <c r="F26" s="2" t="s">
        <v>30</v>
      </c>
      <c r="G26" s="12">
        <v>11389.3</v>
      </c>
      <c r="H26" s="37">
        <f>-C29</f>
        <v>-4252.51</v>
      </c>
      <c r="I26" s="2">
        <f>+SUM(H7:H9)</f>
        <v>10192.9</v>
      </c>
      <c r="J26" s="2">
        <f>SUM(G26:I26)</f>
        <v>17329.689999999999</v>
      </c>
    </row>
    <row r="27" spans="1:10" ht="16.5" thickBot="1" x14ac:dyDescent="0.3">
      <c r="A27" s="29" t="s">
        <v>137</v>
      </c>
      <c r="B27" s="18">
        <v>38</v>
      </c>
      <c r="C27" s="5">
        <v>38</v>
      </c>
      <c r="D27" s="5"/>
      <c r="G27" s="2">
        <f>+SUM(G24:G26)</f>
        <v>18166.62</v>
      </c>
      <c r="H27" s="2">
        <f>+SUM(H24:H26)</f>
        <v>-4252.51</v>
      </c>
      <c r="I27" s="2">
        <f>+SUM(H7:H9)</f>
        <v>10192.9</v>
      </c>
      <c r="J27" s="40">
        <f>+SUM(J24:J26)</f>
        <v>24107.01</v>
      </c>
    </row>
    <row r="28" spans="1:10" ht="16.5" thickBot="1" x14ac:dyDescent="0.3">
      <c r="A28" s="32" t="s">
        <v>12</v>
      </c>
      <c r="B28" s="18"/>
      <c r="C28" s="5"/>
      <c r="D28" s="5"/>
    </row>
    <row r="29" spans="1:10" ht="15.75" x14ac:dyDescent="0.25">
      <c r="A29" s="19" t="s">
        <v>13</v>
      </c>
      <c r="B29" s="37">
        <f>+SUM(B7:B28)</f>
        <v>18488.940000000002</v>
      </c>
      <c r="C29" s="37">
        <f>+SUM(C7:C28)</f>
        <v>4252.51</v>
      </c>
      <c r="D29" s="37">
        <f>+SUM(D7:D28)</f>
        <v>0</v>
      </c>
    </row>
    <row r="30" spans="1:10" ht="15.75" x14ac:dyDescent="0.25">
      <c r="A30" s="19"/>
      <c r="B30" s="41"/>
      <c r="C30" s="41"/>
      <c r="D30" s="41"/>
    </row>
    <row r="31" spans="1:10" ht="15.75" x14ac:dyDescent="0.25">
      <c r="A31" s="19"/>
      <c r="B31" s="41"/>
      <c r="C31" s="41"/>
      <c r="D31" s="41"/>
    </row>
    <row r="32" spans="1:10" ht="15.75" x14ac:dyDescent="0.25">
      <c r="A32" s="19"/>
      <c r="B32" s="41"/>
      <c r="C32" s="41"/>
      <c r="D32" s="41"/>
    </row>
    <row r="34" spans="1:2" ht="15.75" x14ac:dyDescent="0.25">
      <c r="A34" s="87" t="s">
        <v>146</v>
      </c>
      <c r="B34" s="88"/>
    </row>
    <row r="35" spans="1:2" ht="15.75" x14ac:dyDescent="0.25">
      <c r="A35" s="19"/>
    </row>
    <row r="36" spans="1:2" ht="15.75" x14ac:dyDescent="0.25">
      <c r="A36" s="19" t="s">
        <v>23</v>
      </c>
    </row>
    <row r="37" spans="1:2" ht="15.75" x14ac:dyDescent="0.25">
      <c r="A37" s="19" t="s">
        <v>51</v>
      </c>
      <c r="B37" s="12">
        <v>11389.3</v>
      </c>
    </row>
    <row r="38" spans="1:2" ht="16.5" thickBot="1" x14ac:dyDescent="0.3">
      <c r="A38" s="19" t="s">
        <v>24</v>
      </c>
      <c r="B38" s="35">
        <f>SUM(H7:H9)</f>
        <v>10192.9</v>
      </c>
    </row>
    <row r="39" spans="1:2" ht="15.75" x14ac:dyDescent="0.25">
      <c r="A39" s="19" t="s">
        <v>27</v>
      </c>
      <c r="B39" s="12">
        <f>+B37+B38</f>
        <v>21582.199999999997</v>
      </c>
    </row>
    <row r="40" spans="1:2" ht="15.75" x14ac:dyDescent="0.25">
      <c r="A40" s="19" t="s">
        <v>25</v>
      </c>
    </row>
    <row r="41" spans="1:2" ht="15.75" x14ac:dyDescent="0.25">
      <c r="A41" s="19" t="s">
        <v>26</v>
      </c>
      <c r="B41" s="37">
        <f>+SUM(C7:C28)</f>
        <v>4252.51</v>
      </c>
    </row>
    <row r="42" spans="1:2" ht="15.75" x14ac:dyDescent="0.25">
      <c r="A42" s="19" t="s">
        <v>136</v>
      </c>
      <c r="B42" s="13">
        <f>SUM(B39-B41)</f>
        <v>17329.689999999995</v>
      </c>
    </row>
    <row r="43" spans="1:2" ht="15.75" x14ac:dyDescent="0.25">
      <c r="A43" s="19"/>
    </row>
  </sheetData>
  <mergeCells count="1">
    <mergeCell ref="A34:B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opLeftCell="A11" workbookViewId="0">
      <selection activeCell="D25" sqref="D25"/>
    </sheetView>
  </sheetViews>
  <sheetFormatPr defaultColWidth="9.140625" defaultRowHeight="15" x14ac:dyDescent="0.25"/>
  <cols>
    <col min="1" max="1" width="49.28515625" style="20" bestFit="1" customWidth="1"/>
    <col min="2" max="2" width="12" style="77" customWidth="1"/>
    <col min="3" max="4" width="10.7109375" style="77" customWidth="1"/>
    <col min="5" max="5" width="9.140625" style="77"/>
    <col min="6" max="6" width="44.85546875" style="20" customWidth="1"/>
    <col min="7" max="7" width="12.140625" style="77" customWidth="1"/>
    <col min="8" max="8" width="12.5703125" style="77" customWidth="1"/>
    <col min="9" max="9" width="10.42578125" style="77" customWidth="1"/>
    <col min="10" max="16384" width="9.140625" style="77"/>
  </cols>
  <sheetData>
    <row r="2" spans="1:9" ht="15.75" x14ac:dyDescent="0.25">
      <c r="C2" s="1" t="s">
        <v>52</v>
      </c>
    </row>
    <row r="3" spans="1:9" ht="15.75" x14ac:dyDescent="0.25">
      <c r="C3" s="1" t="s">
        <v>147</v>
      </c>
    </row>
    <row r="4" spans="1:9" ht="15.75" thickBot="1" x14ac:dyDescent="0.3"/>
    <row r="5" spans="1:9" ht="15.75" x14ac:dyDescent="0.25">
      <c r="A5" s="23" t="s">
        <v>0</v>
      </c>
      <c r="B5" s="24" t="s">
        <v>14</v>
      </c>
      <c r="C5" s="24" t="s">
        <v>15</v>
      </c>
      <c r="D5" s="25"/>
      <c r="F5" s="23" t="s">
        <v>16</v>
      </c>
      <c r="G5" s="33" t="s">
        <v>19</v>
      </c>
      <c r="H5" s="11" t="s">
        <v>20</v>
      </c>
      <c r="I5" s="25"/>
    </row>
    <row r="6" spans="1:9" ht="16.5" thickBot="1" x14ac:dyDescent="0.3">
      <c r="A6" s="26"/>
      <c r="B6" s="27" t="s">
        <v>120</v>
      </c>
      <c r="C6" s="27" t="s">
        <v>120</v>
      </c>
      <c r="D6" s="28" t="s">
        <v>12</v>
      </c>
      <c r="F6" s="26"/>
      <c r="G6" s="27" t="s">
        <v>120</v>
      </c>
      <c r="H6" s="3" t="s">
        <v>120</v>
      </c>
      <c r="I6" s="28" t="s">
        <v>12</v>
      </c>
    </row>
    <row r="7" spans="1:9" ht="15.75" x14ac:dyDescent="0.25">
      <c r="A7" s="29" t="s">
        <v>1</v>
      </c>
      <c r="B7" s="17">
        <v>1365</v>
      </c>
      <c r="C7" s="4">
        <v>1023.49</v>
      </c>
      <c r="D7" s="4"/>
      <c r="F7" s="4" t="s">
        <v>17</v>
      </c>
      <c r="G7" s="4">
        <v>7476</v>
      </c>
      <c r="H7" s="4">
        <v>10192.9</v>
      </c>
      <c r="I7" s="31"/>
    </row>
    <row r="8" spans="1:9" ht="15.75" x14ac:dyDescent="0.25">
      <c r="A8" s="29" t="s">
        <v>2</v>
      </c>
      <c r="B8" s="18">
        <v>150</v>
      </c>
      <c r="C8" s="5">
        <v>300</v>
      </c>
      <c r="D8" s="5"/>
      <c r="F8" s="5" t="s">
        <v>151</v>
      </c>
      <c r="G8" s="5"/>
      <c r="H8" s="5">
        <v>622.22</v>
      </c>
      <c r="I8" s="31"/>
    </row>
    <row r="9" spans="1:9" ht="15.75" x14ac:dyDescent="0.25">
      <c r="A9" s="29" t="s">
        <v>3</v>
      </c>
      <c r="B9" s="18">
        <v>800</v>
      </c>
      <c r="C9" s="5">
        <v>674.21</v>
      </c>
      <c r="D9" s="5"/>
      <c r="F9" s="6" t="s">
        <v>18</v>
      </c>
      <c r="G9" s="5"/>
      <c r="H9" s="5"/>
      <c r="I9" s="31"/>
    </row>
    <row r="10" spans="1:9" ht="16.5" thickBot="1" x14ac:dyDescent="0.3">
      <c r="A10" s="29" t="s">
        <v>4</v>
      </c>
      <c r="B10" s="18">
        <v>280.94</v>
      </c>
      <c r="C10" s="5">
        <v>282.55</v>
      </c>
      <c r="D10" s="5"/>
      <c r="F10" s="8" t="s">
        <v>22</v>
      </c>
      <c r="G10" s="9"/>
      <c r="I10" s="31"/>
    </row>
    <row r="11" spans="1:9" ht="16.5" thickBot="1" x14ac:dyDescent="0.3">
      <c r="A11" s="29" t="s">
        <v>53</v>
      </c>
      <c r="B11" s="18">
        <v>1600</v>
      </c>
      <c r="C11" s="5">
        <v>1600</v>
      </c>
      <c r="D11" s="5"/>
      <c r="F11" s="9"/>
      <c r="G11" s="34">
        <f>+SUM(G10:G10)</f>
        <v>0</v>
      </c>
      <c r="H11" s="35">
        <f>SUM(H7:H10)</f>
        <v>10815.119999999999</v>
      </c>
      <c r="I11" s="36">
        <f>SUM(I7:I10)</f>
        <v>0</v>
      </c>
    </row>
    <row r="12" spans="1:9" ht="15.75" x14ac:dyDescent="0.25">
      <c r="A12" s="29" t="s">
        <v>5</v>
      </c>
      <c r="B12" s="18">
        <v>600</v>
      </c>
      <c r="C12" s="5"/>
      <c r="D12" s="5"/>
      <c r="F12" s="46"/>
      <c r="G12" s="47"/>
      <c r="H12" s="41"/>
      <c r="I12" s="41"/>
    </row>
    <row r="13" spans="1:9" ht="15.75" x14ac:dyDescent="0.25">
      <c r="A13" s="29" t="s">
        <v>7</v>
      </c>
      <c r="B13" s="18">
        <v>0</v>
      </c>
      <c r="C13" s="5"/>
      <c r="D13" s="5"/>
    </row>
    <row r="14" spans="1:9" ht="15.75" x14ac:dyDescent="0.25">
      <c r="A14" s="29" t="s">
        <v>8</v>
      </c>
      <c r="B14" s="18">
        <v>150</v>
      </c>
      <c r="C14" s="5">
        <v>70</v>
      </c>
      <c r="D14" s="5"/>
    </row>
    <row r="15" spans="1:9" ht="15.75" x14ac:dyDescent="0.25">
      <c r="A15" s="29" t="s">
        <v>21</v>
      </c>
      <c r="B15" s="18">
        <v>190</v>
      </c>
      <c r="C15" s="5">
        <v>160</v>
      </c>
      <c r="D15" s="5"/>
    </row>
    <row r="16" spans="1:9" ht="15.75" x14ac:dyDescent="0.25">
      <c r="A16" s="29" t="s">
        <v>48</v>
      </c>
      <c r="B16" s="18">
        <v>5000</v>
      </c>
      <c r="C16" s="5"/>
      <c r="D16" s="5"/>
    </row>
    <row r="17" spans="1:10" ht="17.25" customHeight="1" x14ac:dyDescent="0.25">
      <c r="A17" s="29" t="s">
        <v>46</v>
      </c>
      <c r="B17" s="44">
        <v>0</v>
      </c>
      <c r="C17" s="45"/>
      <c r="D17" s="43"/>
    </row>
    <row r="18" spans="1:10" ht="15.75" x14ac:dyDescent="0.25">
      <c r="A18" s="29" t="s">
        <v>49</v>
      </c>
      <c r="B18" s="44">
        <v>250</v>
      </c>
      <c r="C18" s="45"/>
      <c r="D18" s="18"/>
      <c r="H18" s="16"/>
    </row>
    <row r="19" spans="1:10" ht="19.5" customHeight="1" x14ac:dyDescent="0.25">
      <c r="A19" s="29" t="s">
        <v>54</v>
      </c>
      <c r="B19" s="44">
        <v>0</v>
      </c>
      <c r="C19" s="45"/>
      <c r="D19" s="18"/>
    </row>
    <row r="20" spans="1:10" ht="15" customHeight="1" thickBot="1" x14ac:dyDescent="0.3">
      <c r="A20" s="29" t="s">
        <v>55</v>
      </c>
      <c r="B20" s="44">
        <v>500</v>
      </c>
      <c r="C20" s="45">
        <v>120</v>
      </c>
      <c r="D20" s="18"/>
      <c r="F20" s="21" t="s">
        <v>149</v>
      </c>
    </row>
    <row r="21" spans="1:10" ht="15" customHeight="1" thickBot="1" x14ac:dyDescent="0.3">
      <c r="A21" s="29" t="s">
        <v>57</v>
      </c>
      <c r="B21" s="44">
        <v>6000</v>
      </c>
      <c r="C21" s="45">
        <v>5000</v>
      </c>
      <c r="D21" s="18"/>
      <c r="F21" s="10" t="s">
        <v>28</v>
      </c>
      <c r="J21" s="15"/>
    </row>
    <row r="22" spans="1:10" ht="15" customHeight="1" x14ac:dyDescent="0.25">
      <c r="A22" s="30" t="s">
        <v>9</v>
      </c>
      <c r="B22" s="38"/>
      <c r="C22" s="39"/>
      <c r="D22" s="31"/>
      <c r="F22" s="7"/>
      <c r="G22" s="15"/>
      <c r="H22" s="15"/>
      <c r="I22" s="15"/>
      <c r="J22" s="14" t="s">
        <v>35</v>
      </c>
    </row>
    <row r="23" spans="1:10" ht="15" customHeight="1" x14ac:dyDescent="0.25">
      <c r="A23" s="29" t="s">
        <v>10</v>
      </c>
      <c r="B23" s="18">
        <v>750</v>
      </c>
      <c r="C23" s="5"/>
      <c r="D23" s="5"/>
      <c r="F23" s="22" t="s">
        <v>29</v>
      </c>
      <c r="G23" s="14" t="s">
        <v>31</v>
      </c>
      <c r="H23" s="14" t="s">
        <v>33</v>
      </c>
      <c r="I23" s="14" t="s">
        <v>34</v>
      </c>
      <c r="J23" s="14" t="s">
        <v>32</v>
      </c>
    </row>
    <row r="24" spans="1:10" ht="18" customHeight="1" x14ac:dyDescent="0.25">
      <c r="A24" s="29" t="s">
        <v>56</v>
      </c>
      <c r="B24" s="18">
        <v>500</v>
      </c>
      <c r="C24" s="5"/>
      <c r="D24" s="5"/>
      <c r="F24" s="8"/>
      <c r="G24" s="14" t="s">
        <v>32</v>
      </c>
      <c r="H24" s="14" t="s">
        <v>32</v>
      </c>
      <c r="I24" s="14" t="s">
        <v>32</v>
      </c>
      <c r="J24" s="8"/>
    </row>
    <row r="25" spans="1:10" ht="15.75" x14ac:dyDescent="0.25">
      <c r="A25" s="29" t="s">
        <v>11</v>
      </c>
      <c r="B25" s="18">
        <v>163.80000000000001</v>
      </c>
      <c r="C25" s="5">
        <v>309.76</v>
      </c>
      <c r="D25" s="5"/>
      <c r="F25" s="8"/>
      <c r="H25" s="8"/>
      <c r="I25" s="8"/>
      <c r="J25" s="8">
        <v>6777.32</v>
      </c>
    </row>
    <row r="26" spans="1:10" ht="16.5" thickBot="1" x14ac:dyDescent="0.3">
      <c r="A26" s="29" t="s">
        <v>47</v>
      </c>
      <c r="B26" s="18">
        <v>151.19999999999999</v>
      </c>
      <c r="C26" s="5">
        <v>229.2</v>
      </c>
      <c r="D26" s="5"/>
      <c r="F26" s="8" t="s">
        <v>36</v>
      </c>
      <c r="G26" s="77">
        <v>6777.32</v>
      </c>
      <c r="H26" s="8"/>
      <c r="I26" s="8"/>
      <c r="J26" s="2">
        <f>SUM(G27:I27)</f>
        <v>12397.209999999997</v>
      </c>
    </row>
    <row r="27" spans="1:10" ht="16.5" thickBot="1" x14ac:dyDescent="0.3">
      <c r="A27" s="29" t="s">
        <v>137</v>
      </c>
      <c r="B27" s="18">
        <v>38</v>
      </c>
      <c r="C27" s="5">
        <v>38</v>
      </c>
      <c r="D27" s="5"/>
      <c r="F27" s="2" t="s">
        <v>30</v>
      </c>
      <c r="G27" s="12">
        <v>11389.3</v>
      </c>
      <c r="H27" s="37">
        <f>-C29</f>
        <v>-9807.2100000000009</v>
      </c>
      <c r="I27" s="2">
        <f>+SUM(H7:H10)</f>
        <v>10815.119999999999</v>
      </c>
      <c r="J27" s="40">
        <f>+SUM(J24:J26)</f>
        <v>19174.53</v>
      </c>
    </row>
    <row r="28" spans="1:10" ht="16.5" thickBot="1" x14ac:dyDescent="0.3">
      <c r="A28" s="32" t="s">
        <v>12</v>
      </c>
      <c r="B28" s="18"/>
      <c r="C28" s="5"/>
      <c r="D28" s="5"/>
      <c r="G28" s="2">
        <f>+SUM(G25:G27)</f>
        <v>18166.62</v>
      </c>
      <c r="H28" s="2">
        <f>+SUM(H25:H27)</f>
        <v>-9807.2100000000009</v>
      </c>
      <c r="I28" s="2">
        <f>+SUM(H7:H10)</f>
        <v>10815.119999999999</v>
      </c>
    </row>
    <row r="29" spans="1:10" ht="15.75" x14ac:dyDescent="0.25">
      <c r="A29" s="19" t="s">
        <v>13</v>
      </c>
      <c r="B29" s="37">
        <f>+SUM(B7:B28)</f>
        <v>18488.940000000002</v>
      </c>
      <c r="C29" s="37">
        <f>+SUM(C7:C28)</f>
        <v>9807.2100000000009</v>
      </c>
      <c r="D29" s="37">
        <f>+SUM(D7:D28)</f>
        <v>0</v>
      </c>
    </row>
    <row r="30" spans="1:10" ht="15.75" x14ac:dyDescent="0.25">
      <c r="A30" s="19"/>
      <c r="B30" s="41"/>
      <c r="C30" s="41"/>
      <c r="D30" s="41"/>
    </row>
    <row r="31" spans="1:10" ht="15.75" x14ac:dyDescent="0.25">
      <c r="A31" s="19"/>
      <c r="B31" s="41"/>
      <c r="C31" s="41"/>
      <c r="D31" s="41"/>
    </row>
    <row r="32" spans="1:10" ht="15.75" x14ac:dyDescent="0.25">
      <c r="A32" s="19"/>
      <c r="B32" s="41"/>
      <c r="C32" s="41"/>
      <c r="D32" s="41"/>
    </row>
    <row r="34" spans="1:2" ht="15.75" x14ac:dyDescent="0.25">
      <c r="A34" s="87" t="s">
        <v>148</v>
      </c>
      <c r="B34" s="88"/>
    </row>
    <row r="35" spans="1:2" ht="15.75" x14ac:dyDescent="0.25">
      <c r="A35" s="19"/>
    </row>
    <row r="36" spans="1:2" ht="15.75" x14ac:dyDescent="0.25">
      <c r="A36" s="19" t="s">
        <v>23</v>
      </c>
    </row>
    <row r="37" spans="1:2" ht="15.75" x14ac:dyDescent="0.25">
      <c r="A37" s="19" t="s">
        <v>51</v>
      </c>
      <c r="B37" s="12">
        <v>11389.3</v>
      </c>
    </row>
    <row r="38" spans="1:2" ht="16.5" thickBot="1" x14ac:dyDescent="0.3">
      <c r="A38" s="19" t="s">
        <v>24</v>
      </c>
      <c r="B38" s="35">
        <f>SUM(H7:H10)</f>
        <v>10815.119999999999</v>
      </c>
    </row>
    <row r="39" spans="1:2" ht="15.75" x14ac:dyDescent="0.25">
      <c r="A39" s="19" t="s">
        <v>27</v>
      </c>
      <c r="B39" s="12">
        <f>+B37+B38</f>
        <v>22204.42</v>
      </c>
    </row>
    <row r="40" spans="1:2" ht="15.75" x14ac:dyDescent="0.25">
      <c r="A40" s="19" t="s">
        <v>25</v>
      </c>
    </row>
    <row r="41" spans="1:2" ht="15.75" x14ac:dyDescent="0.25">
      <c r="A41" s="19" t="s">
        <v>26</v>
      </c>
      <c r="B41" s="37">
        <f>+SUM(C7:C28)</f>
        <v>9807.2100000000009</v>
      </c>
    </row>
    <row r="42" spans="1:2" ht="15.75" x14ac:dyDescent="0.25">
      <c r="A42" s="19" t="s">
        <v>150</v>
      </c>
      <c r="B42" s="13">
        <f>SUM(B39-B41)</f>
        <v>12397.209999999997</v>
      </c>
    </row>
    <row r="43" spans="1:2" ht="15.75" x14ac:dyDescent="0.25">
      <c r="A43" s="19"/>
    </row>
  </sheetData>
  <mergeCells count="1">
    <mergeCell ref="A34:B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opLeftCell="A10" workbookViewId="0">
      <selection activeCell="D25" sqref="D25"/>
    </sheetView>
  </sheetViews>
  <sheetFormatPr defaultColWidth="9.140625" defaultRowHeight="15" x14ac:dyDescent="0.25"/>
  <cols>
    <col min="1" max="1" width="49.28515625" style="20" bestFit="1" customWidth="1"/>
    <col min="2" max="2" width="12" style="77" customWidth="1"/>
    <col min="3" max="4" width="10.7109375" style="77" customWidth="1"/>
    <col min="5" max="5" width="9.140625" style="77"/>
    <col min="6" max="6" width="44.85546875" style="20" customWidth="1"/>
    <col min="7" max="7" width="12.140625" style="77" customWidth="1"/>
    <col min="8" max="8" width="12.5703125" style="77" customWidth="1"/>
    <col min="9" max="9" width="10.42578125" style="77" customWidth="1"/>
    <col min="10" max="16384" width="9.140625" style="77"/>
  </cols>
  <sheetData>
    <row r="2" spans="1:9" ht="15.75" x14ac:dyDescent="0.25">
      <c r="C2" s="1" t="s">
        <v>52</v>
      </c>
    </row>
    <row r="3" spans="1:9" ht="15.75" x14ac:dyDescent="0.25">
      <c r="C3" s="1" t="s">
        <v>152</v>
      </c>
    </row>
    <row r="4" spans="1:9" ht="15.75" thickBot="1" x14ac:dyDescent="0.3"/>
    <row r="5" spans="1:9" ht="15.75" x14ac:dyDescent="0.25">
      <c r="A5" s="23" t="s">
        <v>0</v>
      </c>
      <c r="B5" s="24" t="s">
        <v>14</v>
      </c>
      <c r="C5" s="24" t="s">
        <v>15</v>
      </c>
      <c r="D5" s="25"/>
      <c r="F5" s="23" t="s">
        <v>16</v>
      </c>
      <c r="G5" s="33" t="s">
        <v>19</v>
      </c>
      <c r="H5" s="11" t="s">
        <v>20</v>
      </c>
      <c r="I5" s="25"/>
    </row>
    <row r="6" spans="1:9" ht="16.5" thickBot="1" x14ac:dyDescent="0.3">
      <c r="A6" s="26"/>
      <c r="B6" s="27" t="s">
        <v>120</v>
      </c>
      <c r="C6" s="27" t="s">
        <v>120</v>
      </c>
      <c r="D6" s="28" t="s">
        <v>12</v>
      </c>
      <c r="F6" s="26"/>
      <c r="G6" s="27" t="s">
        <v>120</v>
      </c>
      <c r="H6" s="3" t="s">
        <v>120</v>
      </c>
      <c r="I6" s="28" t="s">
        <v>12</v>
      </c>
    </row>
    <row r="7" spans="1:9" ht="15.75" x14ac:dyDescent="0.25">
      <c r="A7" s="29" t="s">
        <v>1</v>
      </c>
      <c r="B7" s="17">
        <v>1365</v>
      </c>
      <c r="C7" s="4">
        <v>1023.49</v>
      </c>
      <c r="D7" s="4"/>
      <c r="F7" s="4" t="s">
        <v>17</v>
      </c>
      <c r="G7" s="4">
        <v>7476</v>
      </c>
      <c r="H7" s="4">
        <v>10192.9</v>
      </c>
      <c r="I7" s="31"/>
    </row>
    <row r="8" spans="1:9" ht="15.75" x14ac:dyDescent="0.25">
      <c r="A8" s="29" t="s">
        <v>2</v>
      </c>
      <c r="B8" s="18">
        <v>150</v>
      </c>
      <c r="C8" s="5">
        <v>300</v>
      </c>
      <c r="D8" s="5"/>
      <c r="F8" s="5" t="s">
        <v>151</v>
      </c>
      <c r="G8" s="5"/>
      <c r="H8" s="5">
        <v>622.22</v>
      </c>
      <c r="I8" s="31"/>
    </row>
    <row r="9" spans="1:9" ht="15.75" x14ac:dyDescent="0.25">
      <c r="A9" s="29" t="s">
        <v>3</v>
      </c>
      <c r="B9" s="18">
        <v>800</v>
      </c>
      <c r="C9" s="5">
        <v>674.21</v>
      </c>
      <c r="D9" s="5"/>
      <c r="F9" s="6" t="s">
        <v>18</v>
      </c>
      <c r="G9" s="5"/>
      <c r="H9" s="5"/>
      <c r="I9" s="31"/>
    </row>
    <row r="10" spans="1:9" ht="16.5" thickBot="1" x14ac:dyDescent="0.3">
      <c r="A10" s="29" t="s">
        <v>4</v>
      </c>
      <c r="B10" s="18">
        <v>280.94</v>
      </c>
      <c r="C10" s="5">
        <v>282.55</v>
      </c>
      <c r="D10" s="5"/>
      <c r="F10" s="8" t="s">
        <v>22</v>
      </c>
      <c r="G10" s="9"/>
      <c r="I10" s="31"/>
    </row>
    <row r="11" spans="1:9" ht="16.5" thickBot="1" x14ac:dyDescent="0.3">
      <c r="A11" s="29" t="s">
        <v>53</v>
      </c>
      <c r="B11" s="18">
        <v>1600</v>
      </c>
      <c r="C11" s="5">
        <v>1600</v>
      </c>
      <c r="D11" s="5"/>
      <c r="F11" s="9"/>
      <c r="G11" s="34">
        <f>+SUM(G10:G10)</f>
        <v>0</v>
      </c>
      <c r="H11" s="35">
        <f>SUM(H7:H10)</f>
        <v>10815.119999999999</v>
      </c>
      <c r="I11" s="36">
        <f>SUM(I7:I10)</f>
        <v>0</v>
      </c>
    </row>
    <row r="12" spans="1:9" ht="15.75" x14ac:dyDescent="0.25">
      <c r="A12" s="29" t="s">
        <v>5</v>
      </c>
      <c r="B12" s="18">
        <v>600</v>
      </c>
      <c r="C12" s="5"/>
      <c r="D12" s="5"/>
      <c r="F12" s="46"/>
      <c r="G12" s="47"/>
      <c r="H12" s="41"/>
      <c r="I12" s="41"/>
    </row>
    <row r="13" spans="1:9" ht="15.75" x14ac:dyDescent="0.25">
      <c r="A13" s="29" t="s">
        <v>7</v>
      </c>
      <c r="B13" s="18">
        <v>0</v>
      </c>
      <c r="C13" s="5"/>
      <c r="D13" s="5"/>
    </row>
    <row r="14" spans="1:9" ht="15.75" x14ac:dyDescent="0.25">
      <c r="A14" s="29" t="s">
        <v>8</v>
      </c>
      <c r="B14" s="18">
        <v>150</v>
      </c>
      <c r="C14" s="5">
        <v>70</v>
      </c>
      <c r="D14" s="5"/>
    </row>
    <row r="15" spans="1:9" ht="15.75" x14ac:dyDescent="0.25">
      <c r="A15" s="29" t="s">
        <v>21</v>
      </c>
      <c r="B15" s="18">
        <v>190</v>
      </c>
      <c r="C15" s="5">
        <v>160</v>
      </c>
      <c r="D15" s="5"/>
    </row>
    <row r="16" spans="1:9" ht="15.75" x14ac:dyDescent="0.25">
      <c r="A16" s="29" t="s">
        <v>48</v>
      </c>
      <c r="B16" s="18">
        <v>5000</v>
      </c>
      <c r="C16" s="5"/>
      <c r="D16" s="5"/>
    </row>
    <row r="17" spans="1:10" ht="17.25" customHeight="1" x14ac:dyDescent="0.25">
      <c r="A17" s="29" t="s">
        <v>46</v>
      </c>
      <c r="B17" s="44">
        <v>0</v>
      </c>
      <c r="C17" s="45"/>
      <c r="D17" s="43"/>
    </row>
    <row r="18" spans="1:10" ht="15.75" x14ac:dyDescent="0.25">
      <c r="A18" s="29" t="s">
        <v>49</v>
      </c>
      <c r="B18" s="44">
        <v>250</v>
      </c>
      <c r="C18" s="45"/>
      <c r="D18" s="18"/>
      <c r="H18" s="16"/>
    </row>
    <row r="19" spans="1:10" ht="19.5" customHeight="1" x14ac:dyDescent="0.25">
      <c r="A19" s="29" t="s">
        <v>54</v>
      </c>
      <c r="B19" s="44">
        <v>0</v>
      </c>
      <c r="C19" s="45"/>
      <c r="D19" s="18"/>
    </row>
    <row r="20" spans="1:10" ht="15" customHeight="1" thickBot="1" x14ac:dyDescent="0.3">
      <c r="A20" s="29" t="s">
        <v>55</v>
      </c>
      <c r="B20" s="44">
        <v>500</v>
      </c>
      <c r="C20" s="45">
        <v>120</v>
      </c>
      <c r="D20" s="18"/>
      <c r="F20" s="21" t="s">
        <v>153</v>
      </c>
    </row>
    <row r="21" spans="1:10" ht="15" customHeight="1" thickBot="1" x14ac:dyDescent="0.3">
      <c r="A21" s="29" t="s">
        <v>57</v>
      </c>
      <c r="B21" s="44">
        <v>6000</v>
      </c>
      <c r="C21" s="45">
        <v>5000</v>
      </c>
      <c r="D21" s="18"/>
      <c r="F21" s="10" t="s">
        <v>28</v>
      </c>
      <c r="J21" s="15"/>
    </row>
    <row r="22" spans="1:10" ht="15" customHeight="1" x14ac:dyDescent="0.25">
      <c r="A22" s="30" t="s">
        <v>9</v>
      </c>
      <c r="B22" s="38"/>
      <c r="C22" s="39"/>
      <c r="D22" s="31"/>
      <c r="F22" s="7"/>
      <c r="G22" s="15"/>
      <c r="H22" s="15"/>
      <c r="I22" s="15"/>
      <c r="J22" s="14" t="s">
        <v>35</v>
      </c>
    </row>
    <row r="23" spans="1:10" ht="15" customHeight="1" x14ac:dyDescent="0.25">
      <c r="A23" s="29" t="s">
        <v>10</v>
      </c>
      <c r="B23" s="18">
        <v>750</v>
      </c>
      <c r="C23" s="5"/>
      <c r="D23" s="5"/>
      <c r="F23" s="22" t="s">
        <v>29</v>
      </c>
      <c r="G23" s="14" t="s">
        <v>31</v>
      </c>
      <c r="H23" s="14" t="s">
        <v>33</v>
      </c>
      <c r="I23" s="14" t="s">
        <v>34</v>
      </c>
      <c r="J23" s="14" t="s">
        <v>32</v>
      </c>
    </row>
    <row r="24" spans="1:10" ht="18" customHeight="1" x14ac:dyDescent="0.25">
      <c r="A24" s="29" t="s">
        <v>56</v>
      </c>
      <c r="B24" s="18">
        <v>500</v>
      </c>
      <c r="C24" s="5"/>
      <c r="D24" s="5"/>
      <c r="F24" s="8"/>
      <c r="G24" s="14" t="s">
        <v>32</v>
      </c>
      <c r="H24" s="14" t="s">
        <v>32</v>
      </c>
      <c r="I24" s="14" t="s">
        <v>32</v>
      </c>
      <c r="J24" s="8"/>
    </row>
    <row r="25" spans="1:10" ht="15.75" x14ac:dyDescent="0.25">
      <c r="A25" s="29" t="s">
        <v>11</v>
      </c>
      <c r="B25" s="18">
        <v>163.80000000000001</v>
      </c>
      <c r="C25" s="5">
        <v>309.76</v>
      </c>
      <c r="D25" s="5"/>
      <c r="F25" s="8"/>
      <c r="H25" s="8"/>
      <c r="I25" s="8"/>
      <c r="J25" s="8">
        <v>6777.32</v>
      </c>
    </row>
    <row r="26" spans="1:10" ht="16.5" thickBot="1" x14ac:dyDescent="0.3">
      <c r="A26" s="29" t="s">
        <v>47</v>
      </c>
      <c r="B26" s="18">
        <v>151.19999999999999</v>
      </c>
      <c r="C26" s="5">
        <v>229.2</v>
      </c>
      <c r="D26" s="5"/>
      <c r="F26" s="8" t="s">
        <v>36</v>
      </c>
      <c r="G26" s="77">
        <v>6777.32</v>
      </c>
      <c r="H26" s="8"/>
      <c r="I26" s="8"/>
      <c r="J26" s="2">
        <f>SUM(G27:I27)</f>
        <v>12397.209999999997</v>
      </c>
    </row>
    <row r="27" spans="1:10" ht="16.5" thickBot="1" x14ac:dyDescent="0.3">
      <c r="A27" s="29" t="s">
        <v>137</v>
      </c>
      <c r="B27" s="18">
        <v>38</v>
      </c>
      <c r="C27" s="5">
        <v>38</v>
      </c>
      <c r="D27" s="5"/>
      <c r="F27" s="2" t="s">
        <v>30</v>
      </c>
      <c r="G27" s="12">
        <v>11389.3</v>
      </c>
      <c r="H27" s="37">
        <f>-C29</f>
        <v>-9807.2100000000009</v>
      </c>
      <c r="I27" s="2">
        <f>+SUM(H7:H10)</f>
        <v>10815.119999999999</v>
      </c>
      <c r="J27" s="40">
        <f>+SUM(J24:J26)</f>
        <v>19174.53</v>
      </c>
    </row>
    <row r="28" spans="1:10" ht="16.5" thickBot="1" x14ac:dyDescent="0.3">
      <c r="A28" s="32" t="s">
        <v>12</v>
      </c>
      <c r="B28" s="18"/>
      <c r="C28" s="5"/>
      <c r="D28" s="5"/>
      <c r="G28" s="2">
        <f>+SUM(G25:G27)</f>
        <v>18166.62</v>
      </c>
      <c r="H28" s="2">
        <f>+SUM(H25:H27)</f>
        <v>-9807.2100000000009</v>
      </c>
      <c r="I28" s="2">
        <f>+SUM(H7:H10)</f>
        <v>10815.119999999999</v>
      </c>
    </row>
    <row r="29" spans="1:10" ht="15.75" x14ac:dyDescent="0.25">
      <c r="A29" s="19" t="s">
        <v>13</v>
      </c>
      <c r="B29" s="37">
        <f>+SUM(B7:B28)</f>
        <v>18488.940000000002</v>
      </c>
      <c r="C29" s="37">
        <f>+SUM(C7:C28)</f>
        <v>9807.2100000000009</v>
      </c>
      <c r="D29" s="37">
        <f>+SUM(D7:D28)</f>
        <v>0</v>
      </c>
    </row>
    <row r="30" spans="1:10" ht="15.75" x14ac:dyDescent="0.25">
      <c r="A30" s="19"/>
      <c r="B30" s="41"/>
      <c r="C30" s="41"/>
      <c r="D30" s="41"/>
    </row>
    <row r="31" spans="1:10" ht="15.75" x14ac:dyDescent="0.25">
      <c r="A31" s="19"/>
      <c r="B31" s="41"/>
      <c r="C31" s="41"/>
      <c r="D31" s="41"/>
    </row>
    <row r="32" spans="1:10" ht="15.75" x14ac:dyDescent="0.25">
      <c r="A32" s="19"/>
      <c r="B32" s="41"/>
      <c r="C32" s="41"/>
      <c r="D32" s="41"/>
    </row>
    <row r="34" spans="1:2" ht="15.75" x14ac:dyDescent="0.25">
      <c r="A34" s="87" t="s">
        <v>154</v>
      </c>
      <c r="B34" s="88"/>
    </row>
    <row r="35" spans="1:2" ht="15.75" x14ac:dyDescent="0.25">
      <c r="A35" s="19"/>
    </row>
    <row r="36" spans="1:2" ht="15.75" x14ac:dyDescent="0.25">
      <c r="A36" s="19" t="s">
        <v>23</v>
      </c>
    </row>
    <row r="37" spans="1:2" ht="15.75" x14ac:dyDescent="0.25">
      <c r="A37" s="19" t="s">
        <v>51</v>
      </c>
      <c r="B37" s="12">
        <v>11389.3</v>
      </c>
    </row>
    <row r="38" spans="1:2" ht="16.5" thickBot="1" x14ac:dyDescent="0.3">
      <c r="A38" s="19" t="s">
        <v>24</v>
      </c>
      <c r="B38" s="35">
        <f>SUM(H7:H10)</f>
        <v>10815.119999999999</v>
      </c>
    </row>
    <row r="39" spans="1:2" ht="15.75" x14ac:dyDescent="0.25">
      <c r="A39" s="19" t="s">
        <v>27</v>
      </c>
      <c r="B39" s="12">
        <f>+B37+B38</f>
        <v>22204.42</v>
      </c>
    </row>
    <row r="40" spans="1:2" ht="15.75" x14ac:dyDescent="0.25">
      <c r="A40" s="19" t="s">
        <v>25</v>
      </c>
    </row>
    <row r="41" spans="1:2" ht="15.75" x14ac:dyDescent="0.25">
      <c r="A41" s="19" t="s">
        <v>26</v>
      </c>
      <c r="B41" s="37">
        <f>+SUM(C7:C28)</f>
        <v>9807.2100000000009</v>
      </c>
    </row>
    <row r="42" spans="1:2" ht="15.75" x14ac:dyDescent="0.25">
      <c r="A42" s="19" t="s">
        <v>155</v>
      </c>
      <c r="B42" s="13">
        <f>SUM(B39-B41)</f>
        <v>12397.209999999997</v>
      </c>
    </row>
    <row r="43" spans="1:2" ht="15.75" x14ac:dyDescent="0.25">
      <c r="A43" s="19"/>
    </row>
  </sheetData>
  <mergeCells count="1">
    <mergeCell ref="A34:B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April 2022</vt:lpstr>
      <vt:lpstr>May 2022</vt:lpstr>
      <vt:lpstr>June 2022</vt:lpstr>
      <vt:lpstr>July 2022</vt:lpstr>
      <vt:lpstr>August 2022</vt:lpstr>
      <vt:lpstr>September 2022</vt:lpstr>
      <vt:lpstr>October 2022</vt:lpstr>
      <vt:lpstr>November 2022</vt:lpstr>
      <vt:lpstr>December 2022</vt:lpstr>
      <vt:lpstr>January 2023</vt:lpstr>
      <vt:lpstr>February 2023</vt:lpstr>
      <vt:lpstr>March 2023</vt:lpstr>
      <vt:lpstr>Financial Year 2022-23</vt:lpstr>
      <vt:lpstr>VAT Reclaim 2022-23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Kirsty Shaw</cp:lastModifiedBy>
  <cp:lastPrinted>2023-05-20T17:48:34Z</cp:lastPrinted>
  <dcterms:created xsi:type="dcterms:W3CDTF">2018-07-01T19:02:38Z</dcterms:created>
  <dcterms:modified xsi:type="dcterms:W3CDTF">2023-05-31T14:37:17Z</dcterms:modified>
</cp:coreProperties>
</file>